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per-my.sharepoint.com/personal/p2161_uniper_energy/Documents/Mods/CMP324/"/>
    </mc:Choice>
  </mc:AlternateContent>
  <xr:revisionPtr revIDLastSave="503" documentId="8_{60663D0D-A2F0-47AB-BDF6-4EA951551684}" xr6:coauthVersionLast="44" xr6:coauthVersionMax="45" xr10:uidLastSave="{B132632C-38F7-4EFA-A0EB-8D45DFF31521}"/>
  <bookViews>
    <workbookView xWindow="-110" yWindow="-110" windowWidth="38620" windowHeight="21220" activeTab="2" xr2:uid="{30826A71-F8FB-4548-8CEC-59940829A459}"/>
  </bookViews>
  <sheets>
    <sheet name="27 Zones" sheetId="1" r:id="rId1"/>
    <sheet name="DNO Zones" sheetId="2" r:id="rId2"/>
    <sheet name="RPI Zones" sheetId="3" r:id="rId3"/>
    <sheet name="Relevant Nodes" sheetId="4" r:id="rId4"/>
    <sheet name="Stations" sheetId="7" r:id="rId5"/>
    <sheet name="Sharing" sheetId="5" r:id="rId6"/>
  </sheets>
  <definedNames>
    <definedName name="_xlnm._FilterDatabase" localSheetId="3" hidden="1">'Relevant Nodes'!$A$2:$J$2</definedName>
    <definedName name="ScalingCarbon">Stations!#REF!</definedName>
    <definedName name="ScalingGenType">Stations!$B$4:$B$8</definedName>
    <definedName name="ScalingPSScaling">Stations!#REF!</definedName>
    <definedName name="ScalingYRScaling">Stations!#REF!</definedName>
  </definedNames>
  <calcPr calcId="191029"/>
  <pivotCaches>
    <pivotCache cacheId="14" r:id="rId7"/>
    <pivotCache cacheId="15" r:id="rId8"/>
    <pivotCache cacheId="16" r:id="rId9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204" i="7" l="1"/>
  <c r="U204" i="7"/>
  <c r="T204" i="7"/>
  <c r="V203" i="7"/>
  <c r="U203" i="7"/>
  <c r="T203" i="7"/>
  <c r="V202" i="7"/>
  <c r="U202" i="7"/>
  <c r="T202" i="7"/>
  <c r="V201" i="7"/>
  <c r="U201" i="7"/>
  <c r="T201" i="7"/>
  <c r="V200" i="7"/>
  <c r="U200" i="7"/>
  <c r="T200" i="7"/>
  <c r="V199" i="7"/>
  <c r="U199" i="7"/>
  <c r="T199" i="7"/>
  <c r="V198" i="7"/>
  <c r="U198" i="7"/>
  <c r="T198" i="7"/>
  <c r="V197" i="7"/>
  <c r="U197" i="7"/>
  <c r="T197" i="7"/>
  <c r="V196" i="7"/>
  <c r="U196" i="7"/>
  <c r="T196" i="7"/>
  <c r="V195" i="7"/>
  <c r="U195" i="7"/>
  <c r="T195" i="7"/>
  <c r="V194" i="7"/>
  <c r="U194" i="7"/>
  <c r="T194" i="7"/>
  <c r="V193" i="7"/>
  <c r="U193" i="7"/>
  <c r="T193" i="7"/>
  <c r="V192" i="7"/>
  <c r="U192" i="7"/>
  <c r="T192" i="7"/>
  <c r="V191" i="7"/>
  <c r="U191" i="7"/>
  <c r="T191" i="7"/>
  <c r="V190" i="7"/>
  <c r="U190" i="7"/>
  <c r="T190" i="7"/>
  <c r="V189" i="7"/>
  <c r="U189" i="7"/>
  <c r="T189" i="7"/>
  <c r="V188" i="7"/>
  <c r="U188" i="7"/>
  <c r="T188" i="7"/>
  <c r="V187" i="7"/>
  <c r="U187" i="7"/>
  <c r="T187" i="7"/>
  <c r="V186" i="7"/>
  <c r="U186" i="7"/>
  <c r="T186" i="7"/>
  <c r="V185" i="7"/>
  <c r="U185" i="7"/>
  <c r="T185" i="7"/>
  <c r="V184" i="7"/>
  <c r="U184" i="7"/>
  <c r="T184" i="7"/>
  <c r="V183" i="7"/>
  <c r="U183" i="7"/>
  <c r="T183" i="7"/>
  <c r="V182" i="7"/>
  <c r="U182" i="7"/>
  <c r="T182" i="7"/>
  <c r="V181" i="7"/>
  <c r="U181" i="7"/>
  <c r="T181" i="7"/>
  <c r="V180" i="7"/>
  <c r="U180" i="7"/>
  <c r="T180" i="7"/>
  <c r="V179" i="7"/>
  <c r="U179" i="7"/>
  <c r="T179" i="7"/>
  <c r="V178" i="7"/>
  <c r="U178" i="7"/>
  <c r="T178" i="7"/>
  <c r="V177" i="7"/>
  <c r="U177" i="7"/>
  <c r="T177" i="7"/>
  <c r="V176" i="7"/>
  <c r="U176" i="7"/>
  <c r="T176" i="7"/>
  <c r="V175" i="7"/>
  <c r="U175" i="7"/>
  <c r="T175" i="7"/>
  <c r="V174" i="7"/>
  <c r="U174" i="7"/>
  <c r="T174" i="7"/>
  <c r="V173" i="7"/>
  <c r="U173" i="7"/>
  <c r="T173" i="7"/>
  <c r="V172" i="7"/>
  <c r="U172" i="7"/>
  <c r="T172" i="7"/>
  <c r="V171" i="7"/>
  <c r="U171" i="7"/>
  <c r="T171" i="7"/>
  <c r="V170" i="7"/>
  <c r="U170" i="7"/>
  <c r="T170" i="7"/>
  <c r="V169" i="7"/>
  <c r="U169" i="7"/>
  <c r="T169" i="7"/>
  <c r="V168" i="7"/>
  <c r="U168" i="7"/>
  <c r="T168" i="7"/>
  <c r="V167" i="7"/>
  <c r="U167" i="7"/>
  <c r="T167" i="7"/>
  <c r="V166" i="7"/>
  <c r="U166" i="7"/>
  <c r="T166" i="7"/>
  <c r="V165" i="7"/>
  <c r="U165" i="7"/>
  <c r="T165" i="7"/>
  <c r="V164" i="7"/>
  <c r="U164" i="7"/>
  <c r="T164" i="7"/>
  <c r="V163" i="7"/>
  <c r="U163" i="7"/>
  <c r="T163" i="7"/>
  <c r="V162" i="7"/>
  <c r="U162" i="7"/>
  <c r="T162" i="7"/>
  <c r="V161" i="7"/>
  <c r="U161" i="7"/>
  <c r="T161" i="7"/>
  <c r="V160" i="7"/>
  <c r="U160" i="7"/>
  <c r="T160" i="7"/>
  <c r="V159" i="7"/>
  <c r="U159" i="7"/>
  <c r="T159" i="7"/>
  <c r="V158" i="7"/>
  <c r="U158" i="7"/>
  <c r="T158" i="7"/>
  <c r="V157" i="7"/>
  <c r="U157" i="7"/>
  <c r="T157" i="7"/>
  <c r="V156" i="7"/>
  <c r="U156" i="7"/>
  <c r="T156" i="7"/>
  <c r="V155" i="7"/>
  <c r="U155" i="7"/>
  <c r="T155" i="7"/>
  <c r="V154" i="7"/>
  <c r="U154" i="7"/>
  <c r="T154" i="7"/>
  <c r="V153" i="7"/>
  <c r="U153" i="7"/>
  <c r="T153" i="7"/>
  <c r="V152" i="7"/>
  <c r="U152" i="7"/>
  <c r="T152" i="7"/>
  <c r="V151" i="7"/>
  <c r="U151" i="7"/>
  <c r="T151" i="7"/>
  <c r="V150" i="7"/>
  <c r="U150" i="7"/>
  <c r="T150" i="7"/>
  <c r="V149" i="7"/>
  <c r="U149" i="7"/>
  <c r="T149" i="7"/>
  <c r="V148" i="7"/>
  <c r="U148" i="7"/>
  <c r="T148" i="7"/>
  <c r="V147" i="7"/>
  <c r="U147" i="7"/>
  <c r="T147" i="7"/>
  <c r="V146" i="7"/>
  <c r="U146" i="7"/>
  <c r="T146" i="7"/>
  <c r="V145" i="7"/>
  <c r="U145" i="7"/>
  <c r="T145" i="7"/>
  <c r="V144" i="7"/>
  <c r="U144" i="7"/>
  <c r="T144" i="7"/>
  <c r="V143" i="7"/>
  <c r="U143" i="7"/>
  <c r="T143" i="7"/>
  <c r="V142" i="7"/>
  <c r="U142" i="7"/>
  <c r="T142" i="7"/>
  <c r="V141" i="7"/>
  <c r="U141" i="7"/>
  <c r="T141" i="7"/>
  <c r="V140" i="7"/>
  <c r="U140" i="7"/>
  <c r="T140" i="7"/>
  <c r="V139" i="7"/>
  <c r="U139" i="7"/>
  <c r="T139" i="7"/>
  <c r="V138" i="7"/>
  <c r="U138" i="7"/>
  <c r="T138" i="7"/>
  <c r="V137" i="7"/>
  <c r="U137" i="7"/>
  <c r="T137" i="7"/>
  <c r="V136" i="7"/>
  <c r="U136" i="7"/>
  <c r="T136" i="7"/>
  <c r="V135" i="7"/>
  <c r="U135" i="7"/>
  <c r="T135" i="7"/>
  <c r="V134" i="7"/>
  <c r="U134" i="7"/>
  <c r="T134" i="7"/>
  <c r="V133" i="7"/>
  <c r="U133" i="7"/>
  <c r="T133" i="7"/>
  <c r="V132" i="7"/>
  <c r="U132" i="7"/>
  <c r="T132" i="7"/>
  <c r="V131" i="7"/>
  <c r="U131" i="7"/>
  <c r="T131" i="7"/>
  <c r="V130" i="7"/>
  <c r="U130" i="7"/>
  <c r="T130" i="7"/>
  <c r="V129" i="7"/>
  <c r="U129" i="7"/>
  <c r="T129" i="7"/>
  <c r="V128" i="7"/>
  <c r="U128" i="7"/>
  <c r="T128" i="7"/>
  <c r="V127" i="7"/>
  <c r="U127" i="7"/>
  <c r="T127" i="7"/>
  <c r="V126" i="7"/>
  <c r="U126" i="7"/>
  <c r="T126" i="7"/>
  <c r="V125" i="7"/>
  <c r="U125" i="7"/>
  <c r="T125" i="7"/>
  <c r="V124" i="7"/>
  <c r="U124" i="7"/>
  <c r="T124" i="7"/>
  <c r="V123" i="7"/>
  <c r="U123" i="7"/>
  <c r="T123" i="7"/>
  <c r="V122" i="7"/>
  <c r="U122" i="7"/>
  <c r="T122" i="7"/>
  <c r="V121" i="7"/>
  <c r="U121" i="7"/>
  <c r="T121" i="7"/>
  <c r="V120" i="7"/>
  <c r="U120" i="7"/>
  <c r="T120" i="7"/>
  <c r="V119" i="7"/>
  <c r="U119" i="7"/>
  <c r="T119" i="7"/>
  <c r="V118" i="7"/>
  <c r="U118" i="7"/>
  <c r="T118" i="7"/>
  <c r="V117" i="7"/>
  <c r="U117" i="7"/>
  <c r="T117" i="7"/>
  <c r="V116" i="7"/>
  <c r="U116" i="7"/>
  <c r="T116" i="7"/>
  <c r="V115" i="7"/>
  <c r="U115" i="7"/>
  <c r="T115" i="7"/>
  <c r="V114" i="7"/>
  <c r="U114" i="7"/>
  <c r="T114" i="7"/>
  <c r="V113" i="7"/>
  <c r="U113" i="7"/>
  <c r="T113" i="7"/>
  <c r="V112" i="7"/>
  <c r="U112" i="7"/>
  <c r="T112" i="7"/>
  <c r="V111" i="7"/>
  <c r="U111" i="7"/>
  <c r="T111" i="7"/>
  <c r="V110" i="7"/>
  <c r="U110" i="7"/>
  <c r="T110" i="7"/>
  <c r="V109" i="7"/>
  <c r="U109" i="7"/>
  <c r="T109" i="7"/>
  <c r="V108" i="7"/>
  <c r="U108" i="7"/>
  <c r="T108" i="7"/>
  <c r="V107" i="7"/>
  <c r="U107" i="7"/>
  <c r="T107" i="7"/>
  <c r="V106" i="7"/>
  <c r="U106" i="7"/>
  <c r="T106" i="7"/>
  <c r="V105" i="7"/>
  <c r="U105" i="7"/>
  <c r="T105" i="7"/>
  <c r="V104" i="7"/>
  <c r="U104" i="7"/>
  <c r="T104" i="7"/>
  <c r="V103" i="7"/>
  <c r="U103" i="7"/>
  <c r="T103" i="7"/>
  <c r="V102" i="7"/>
  <c r="U102" i="7"/>
  <c r="T102" i="7"/>
  <c r="V101" i="7"/>
  <c r="U101" i="7"/>
  <c r="T101" i="7"/>
  <c r="V100" i="7"/>
  <c r="U100" i="7"/>
  <c r="T100" i="7"/>
  <c r="V99" i="7"/>
  <c r="U99" i="7"/>
  <c r="T99" i="7"/>
  <c r="V98" i="7"/>
  <c r="U98" i="7"/>
  <c r="T98" i="7"/>
  <c r="V97" i="7"/>
  <c r="U97" i="7"/>
  <c r="T97" i="7"/>
  <c r="V96" i="7"/>
  <c r="U96" i="7"/>
  <c r="T96" i="7"/>
  <c r="V95" i="7"/>
  <c r="U95" i="7"/>
  <c r="T95" i="7"/>
  <c r="V94" i="7"/>
  <c r="U94" i="7"/>
  <c r="T94" i="7"/>
  <c r="V93" i="7"/>
  <c r="U93" i="7"/>
  <c r="T93" i="7"/>
  <c r="V92" i="7"/>
  <c r="U92" i="7"/>
  <c r="T92" i="7"/>
  <c r="V91" i="7"/>
  <c r="U91" i="7"/>
  <c r="T91" i="7"/>
  <c r="V90" i="7"/>
  <c r="U90" i="7"/>
  <c r="T90" i="7"/>
  <c r="V89" i="7"/>
  <c r="U89" i="7"/>
  <c r="T89" i="7"/>
  <c r="V88" i="7"/>
  <c r="U88" i="7"/>
  <c r="T88" i="7"/>
  <c r="V87" i="7"/>
  <c r="U87" i="7"/>
  <c r="T87" i="7"/>
  <c r="V86" i="7"/>
  <c r="U86" i="7"/>
  <c r="T86" i="7"/>
  <c r="V85" i="7"/>
  <c r="U85" i="7"/>
  <c r="T85" i="7"/>
  <c r="V84" i="7"/>
  <c r="U84" i="7"/>
  <c r="T84" i="7"/>
  <c r="V83" i="7"/>
  <c r="U83" i="7"/>
  <c r="T83" i="7"/>
  <c r="V82" i="7"/>
  <c r="U82" i="7"/>
  <c r="T82" i="7"/>
  <c r="V81" i="7"/>
  <c r="U81" i="7"/>
  <c r="T81" i="7"/>
  <c r="V80" i="7"/>
  <c r="U80" i="7"/>
  <c r="T80" i="7"/>
  <c r="V79" i="7"/>
  <c r="U79" i="7"/>
  <c r="T79" i="7"/>
  <c r="V78" i="7"/>
  <c r="U78" i="7"/>
  <c r="T78" i="7"/>
  <c r="V77" i="7"/>
  <c r="U77" i="7"/>
  <c r="T77" i="7"/>
  <c r="V76" i="7"/>
  <c r="U76" i="7"/>
  <c r="T76" i="7"/>
  <c r="V75" i="7"/>
  <c r="U75" i="7"/>
  <c r="T75" i="7"/>
  <c r="V74" i="7"/>
  <c r="U74" i="7"/>
  <c r="T74" i="7"/>
  <c r="V73" i="7"/>
  <c r="U73" i="7"/>
  <c r="T73" i="7"/>
  <c r="V72" i="7"/>
  <c r="U72" i="7"/>
  <c r="T72" i="7"/>
  <c r="V71" i="7"/>
  <c r="U71" i="7"/>
  <c r="T71" i="7"/>
  <c r="V70" i="7"/>
  <c r="U70" i="7"/>
  <c r="T70" i="7"/>
  <c r="V69" i="7"/>
  <c r="U69" i="7"/>
  <c r="T69" i="7"/>
  <c r="V68" i="7"/>
  <c r="U68" i="7"/>
  <c r="T68" i="7"/>
  <c r="V67" i="7"/>
  <c r="U67" i="7"/>
  <c r="T67" i="7"/>
  <c r="V66" i="7"/>
  <c r="U66" i="7"/>
  <c r="T66" i="7"/>
  <c r="V65" i="7"/>
  <c r="U65" i="7"/>
  <c r="T65" i="7"/>
  <c r="V64" i="7"/>
  <c r="U64" i="7"/>
  <c r="T64" i="7"/>
  <c r="V63" i="7"/>
  <c r="U63" i="7"/>
  <c r="T63" i="7"/>
  <c r="V62" i="7"/>
  <c r="U62" i="7"/>
  <c r="T62" i="7"/>
  <c r="V61" i="7"/>
  <c r="U61" i="7"/>
  <c r="T61" i="7"/>
  <c r="V60" i="7"/>
  <c r="U60" i="7"/>
  <c r="T60" i="7"/>
  <c r="V59" i="7"/>
  <c r="U59" i="7"/>
  <c r="T59" i="7"/>
  <c r="V58" i="7"/>
  <c r="U58" i="7"/>
  <c r="T58" i="7"/>
  <c r="V57" i="7"/>
  <c r="U57" i="7"/>
  <c r="T57" i="7"/>
  <c r="V56" i="7"/>
  <c r="U56" i="7"/>
  <c r="T56" i="7"/>
  <c r="V55" i="7"/>
  <c r="U55" i="7"/>
  <c r="T55" i="7"/>
  <c r="V54" i="7"/>
  <c r="U54" i="7"/>
  <c r="T54" i="7"/>
  <c r="V53" i="7"/>
  <c r="U53" i="7"/>
  <c r="T53" i="7"/>
  <c r="V52" i="7"/>
  <c r="U52" i="7"/>
  <c r="T52" i="7"/>
  <c r="V51" i="7"/>
  <c r="U51" i="7"/>
  <c r="T51" i="7"/>
  <c r="V50" i="7"/>
  <c r="U50" i="7"/>
  <c r="T50" i="7"/>
  <c r="V49" i="7"/>
  <c r="U49" i="7"/>
  <c r="T49" i="7"/>
  <c r="V48" i="7"/>
  <c r="U48" i="7"/>
  <c r="T48" i="7"/>
  <c r="V47" i="7"/>
  <c r="U47" i="7"/>
  <c r="T47" i="7"/>
  <c r="V46" i="7"/>
  <c r="U46" i="7"/>
  <c r="T46" i="7"/>
  <c r="V45" i="7"/>
  <c r="U45" i="7"/>
  <c r="T45" i="7"/>
  <c r="V44" i="7"/>
  <c r="U44" i="7"/>
  <c r="T44" i="7"/>
  <c r="V43" i="7"/>
  <c r="U43" i="7"/>
  <c r="T43" i="7"/>
  <c r="V42" i="7"/>
  <c r="U42" i="7"/>
  <c r="T42" i="7"/>
  <c r="V41" i="7"/>
  <c r="U41" i="7"/>
  <c r="T41" i="7"/>
  <c r="V40" i="7"/>
  <c r="U40" i="7"/>
  <c r="T40" i="7"/>
  <c r="V39" i="7"/>
  <c r="U39" i="7"/>
  <c r="T39" i="7"/>
  <c r="V38" i="7"/>
  <c r="U38" i="7"/>
  <c r="T38" i="7"/>
  <c r="V37" i="7"/>
  <c r="U37" i="7"/>
  <c r="T37" i="7"/>
  <c r="V36" i="7"/>
  <c r="U36" i="7"/>
  <c r="T36" i="7"/>
  <c r="V35" i="7"/>
  <c r="U35" i="7"/>
  <c r="T35" i="7"/>
  <c r="V34" i="7"/>
  <c r="U34" i="7"/>
  <c r="T34" i="7"/>
  <c r="V33" i="7"/>
  <c r="U33" i="7"/>
  <c r="T33" i="7"/>
  <c r="V32" i="7"/>
  <c r="U32" i="7"/>
  <c r="T32" i="7"/>
  <c r="V31" i="7"/>
  <c r="U31" i="7"/>
  <c r="T31" i="7"/>
  <c r="V30" i="7"/>
  <c r="U30" i="7"/>
  <c r="T30" i="7"/>
  <c r="V29" i="7"/>
  <c r="U29" i="7"/>
  <c r="T29" i="7"/>
  <c r="V28" i="7"/>
  <c r="U28" i="7"/>
  <c r="T28" i="7"/>
  <c r="V27" i="7"/>
  <c r="U27" i="7"/>
  <c r="T27" i="7"/>
  <c r="V26" i="7"/>
  <c r="U26" i="7"/>
  <c r="T26" i="7"/>
  <c r="V25" i="7"/>
  <c r="U25" i="7"/>
  <c r="T25" i="7"/>
  <c r="V24" i="7"/>
  <c r="U24" i="7"/>
  <c r="T24" i="7"/>
  <c r="V23" i="7"/>
  <c r="U23" i="7"/>
  <c r="T23" i="7"/>
  <c r="V22" i="7"/>
  <c r="U22" i="7"/>
  <c r="T22" i="7"/>
  <c r="V21" i="7"/>
  <c r="U21" i="7"/>
  <c r="T21" i="7"/>
  <c r="V20" i="7"/>
  <c r="U20" i="7"/>
  <c r="T20" i="7"/>
  <c r="V19" i="7"/>
  <c r="U19" i="7"/>
  <c r="T19" i="7"/>
  <c r="V18" i="7"/>
  <c r="U18" i="7"/>
  <c r="T18" i="7"/>
  <c r="V17" i="7"/>
  <c r="U17" i="7"/>
  <c r="T17" i="7"/>
  <c r="V16" i="7"/>
  <c r="U16" i="7"/>
  <c r="T16" i="7"/>
  <c r="V15" i="7"/>
  <c r="U15" i="7"/>
  <c r="T15" i="7"/>
  <c r="V14" i="7"/>
  <c r="U14" i="7"/>
  <c r="T14" i="7"/>
  <c r="V13" i="7"/>
  <c r="U13" i="7"/>
  <c r="T13" i="7"/>
  <c r="V12" i="7"/>
  <c r="U12" i="7"/>
  <c r="T12" i="7"/>
  <c r="V11" i="7"/>
  <c r="U11" i="7"/>
  <c r="T11" i="7"/>
  <c r="V10" i="7"/>
  <c r="U10" i="7"/>
  <c r="T10" i="7"/>
  <c r="V9" i="7"/>
  <c r="U9" i="7"/>
  <c r="T9" i="7"/>
  <c r="V8" i="7"/>
  <c r="U8" i="7"/>
  <c r="T8" i="7"/>
  <c r="V7" i="7"/>
  <c r="U7" i="7"/>
  <c r="T7" i="7"/>
  <c r="V6" i="7"/>
  <c r="U6" i="7"/>
  <c r="T6" i="7"/>
  <c r="V5" i="7"/>
  <c r="U5" i="7"/>
  <c r="T5" i="7"/>
  <c r="V4" i="7"/>
  <c r="U4" i="7"/>
  <c r="T4" i="7"/>
  <c r="S4" i="7"/>
  <c r="S204" i="7"/>
  <c r="S203" i="7"/>
  <c r="S202" i="7"/>
  <c r="S201" i="7"/>
  <c r="S200" i="7"/>
  <c r="S199" i="7"/>
  <c r="S198" i="7"/>
  <c r="S197" i="7"/>
  <c r="S196" i="7"/>
  <c r="S195" i="7"/>
  <c r="S194" i="7"/>
  <c r="S193" i="7"/>
  <c r="S192" i="7"/>
  <c r="S191" i="7"/>
  <c r="S190" i="7"/>
  <c r="S189" i="7"/>
  <c r="S188" i="7"/>
  <c r="S187" i="7"/>
  <c r="S186" i="7"/>
  <c r="S185" i="7"/>
  <c r="S184" i="7"/>
  <c r="S183" i="7"/>
  <c r="S182" i="7"/>
  <c r="S181" i="7"/>
  <c r="S180" i="7"/>
  <c r="S179" i="7"/>
  <c r="S178" i="7"/>
  <c r="S177" i="7"/>
  <c r="S176" i="7"/>
  <c r="S175" i="7"/>
  <c r="S174" i="7"/>
  <c r="S173" i="7"/>
  <c r="S172" i="7"/>
  <c r="S171" i="7"/>
  <c r="S170" i="7"/>
  <c r="S169" i="7"/>
  <c r="S168" i="7"/>
  <c r="S167" i="7"/>
  <c r="S166" i="7"/>
  <c r="S165" i="7"/>
  <c r="S164" i="7"/>
  <c r="S163" i="7"/>
  <c r="S162" i="7"/>
  <c r="S161" i="7"/>
  <c r="S160" i="7"/>
  <c r="S159" i="7"/>
  <c r="S158" i="7"/>
  <c r="S157" i="7"/>
  <c r="S156" i="7"/>
  <c r="S155" i="7"/>
  <c r="S154" i="7"/>
  <c r="S153" i="7"/>
  <c r="S152" i="7"/>
  <c r="S151" i="7"/>
  <c r="S150" i="7"/>
  <c r="S149" i="7"/>
  <c r="S148" i="7"/>
  <c r="S147" i="7"/>
  <c r="S146" i="7"/>
  <c r="S145" i="7"/>
  <c r="S144" i="7"/>
  <c r="S143" i="7"/>
  <c r="S142" i="7"/>
  <c r="S141" i="7"/>
  <c r="S140" i="7"/>
  <c r="S139" i="7"/>
  <c r="S138" i="7"/>
  <c r="S137" i="7"/>
  <c r="S136" i="7"/>
  <c r="S135" i="7"/>
  <c r="S134" i="7"/>
  <c r="S133" i="7"/>
  <c r="S132" i="7"/>
  <c r="S131" i="7"/>
  <c r="S130" i="7"/>
  <c r="S129" i="7"/>
  <c r="S128" i="7"/>
  <c r="S127" i="7"/>
  <c r="S126" i="7"/>
  <c r="S125" i="7"/>
  <c r="S124" i="7"/>
  <c r="S123" i="7"/>
  <c r="S122" i="7"/>
  <c r="S121" i="7"/>
  <c r="S120" i="7"/>
  <c r="S119" i="7"/>
  <c r="S118" i="7"/>
  <c r="S117" i="7"/>
  <c r="S116" i="7"/>
  <c r="S115" i="7"/>
  <c r="S114" i="7"/>
  <c r="S113" i="7"/>
  <c r="S112" i="7"/>
  <c r="S111" i="7"/>
  <c r="S110" i="7"/>
  <c r="S109" i="7"/>
  <c r="S108" i="7"/>
  <c r="S107" i="7"/>
  <c r="S106" i="7"/>
  <c r="S105" i="7"/>
  <c r="S104" i="7"/>
  <c r="S103" i="7"/>
  <c r="S102" i="7"/>
  <c r="S101" i="7"/>
  <c r="S100" i="7"/>
  <c r="S99" i="7"/>
  <c r="S98" i="7"/>
  <c r="S97" i="7"/>
  <c r="S96" i="7"/>
  <c r="S95" i="7"/>
  <c r="S94" i="7"/>
  <c r="S93" i="7"/>
  <c r="S92" i="7"/>
  <c r="S91" i="7"/>
  <c r="S90" i="7"/>
  <c r="S89" i="7"/>
  <c r="S88" i="7"/>
  <c r="S87" i="7"/>
  <c r="S86" i="7"/>
  <c r="S85" i="7"/>
  <c r="S84" i="7"/>
  <c r="S83" i="7"/>
  <c r="S82" i="7"/>
  <c r="S81" i="7"/>
  <c r="S80" i="7"/>
  <c r="S79" i="7"/>
  <c r="S78" i="7"/>
  <c r="S77" i="7"/>
  <c r="S76" i="7"/>
  <c r="S75" i="7"/>
  <c r="S74" i="7"/>
  <c r="S73" i="7"/>
  <c r="S72" i="7"/>
  <c r="S71" i="7"/>
  <c r="S70" i="7"/>
  <c r="S69" i="7"/>
  <c r="S68" i="7"/>
  <c r="S67" i="7"/>
  <c r="S66" i="7"/>
  <c r="S65" i="7"/>
  <c r="S64" i="7"/>
  <c r="S63" i="7"/>
  <c r="S62" i="7"/>
  <c r="S61" i="7"/>
  <c r="S60" i="7"/>
  <c r="S59" i="7"/>
  <c r="S58" i="7"/>
  <c r="S57" i="7"/>
  <c r="S56" i="7"/>
  <c r="S55" i="7"/>
  <c r="S54" i="7"/>
  <c r="S53" i="7"/>
  <c r="S52" i="7"/>
  <c r="S51" i="7"/>
  <c r="S50" i="7"/>
  <c r="S49" i="7"/>
  <c r="S48" i="7"/>
  <c r="S47" i="7"/>
  <c r="S46" i="7"/>
  <c r="S45" i="7"/>
  <c r="S44" i="7"/>
  <c r="S43" i="7"/>
  <c r="S42" i="7"/>
  <c r="S41" i="7"/>
  <c r="S40" i="7"/>
  <c r="S39" i="7"/>
  <c r="S38" i="7"/>
  <c r="S37" i="7"/>
  <c r="S36" i="7"/>
  <c r="S35" i="7"/>
  <c r="S34" i="7"/>
  <c r="S33" i="7"/>
  <c r="S32" i="7"/>
  <c r="S31" i="7"/>
  <c r="S30" i="7"/>
  <c r="S29" i="7"/>
  <c r="S28" i="7"/>
  <c r="S27" i="7"/>
  <c r="S26" i="7"/>
  <c r="S25" i="7"/>
  <c r="S24" i="7"/>
  <c r="S23" i="7"/>
  <c r="S22" i="7"/>
  <c r="S21" i="7"/>
  <c r="S20" i="7"/>
  <c r="S19" i="7"/>
  <c r="S18" i="7"/>
  <c r="S17" i="7"/>
  <c r="S16" i="7"/>
  <c r="S15" i="7"/>
  <c r="S14" i="7"/>
  <c r="S13" i="7"/>
  <c r="S12" i="7"/>
  <c r="S11" i="7"/>
  <c r="S10" i="7"/>
  <c r="S9" i="7"/>
  <c r="S8" i="7"/>
  <c r="S7" i="7"/>
  <c r="S6" i="7"/>
  <c r="S5" i="7"/>
  <c r="R204" i="7"/>
  <c r="R203" i="7"/>
  <c r="R202" i="7"/>
  <c r="R201" i="7"/>
  <c r="R200" i="7"/>
  <c r="R199" i="7"/>
  <c r="R198" i="7"/>
  <c r="R197" i="7"/>
  <c r="R196" i="7"/>
  <c r="R195" i="7"/>
  <c r="R194" i="7"/>
  <c r="R193" i="7"/>
  <c r="R192" i="7"/>
  <c r="R191" i="7"/>
  <c r="R190" i="7"/>
  <c r="R189" i="7"/>
  <c r="R188" i="7"/>
  <c r="R187" i="7"/>
  <c r="R186" i="7"/>
  <c r="R185" i="7"/>
  <c r="R184" i="7"/>
  <c r="R183" i="7"/>
  <c r="R182" i="7"/>
  <c r="R181" i="7"/>
  <c r="R180" i="7"/>
  <c r="R179" i="7"/>
  <c r="R178" i="7"/>
  <c r="R177" i="7"/>
  <c r="R176" i="7"/>
  <c r="R175" i="7"/>
  <c r="R174" i="7"/>
  <c r="R173" i="7"/>
  <c r="R172" i="7"/>
  <c r="R171" i="7"/>
  <c r="R170" i="7"/>
  <c r="R169" i="7"/>
  <c r="R168" i="7"/>
  <c r="R167" i="7"/>
  <c r="R166" i="7"/>
  <c r="R165" i="7"/>
  <c r="R164" i="7"/>
  <c r="R163" i="7"/>
  <c r="R162" i="7"/>
  <c r="R161" i="7"/>
  <c r="R160" i="7"/>
  <c r="R159" i="7"/>
  <c r="R158" i="7"/>
  <c r="R157" i="7"/>
  <c r="R156" i="7"/>
  <c r="R155" i="7"/>
  <c r="R154" i="7"/>
  <c r="R153" i="7"/>
  <c r="R152" i="7"/>
  <c r="R151" i="7"/>
  <c r="R150" i="7"/>
  <c r="R149" i="7"/>
  <c r="R148" i="7"/>
  <c r="R147" i="7"/>
  <c r="R146" i="7"/>
  <c r="R145" i="7"/>
  <c r="R144" i="7"/>
  <c r="R143" i="7"/>
  <c r="R142" i="7"/>
  <c r="R141" i="7"/>
  <c r="R140" i="7"/>
  <c r="R139" i="7"/>
  <c r="R138" i="7"/>
  <c r="R137" i="7"/>
  <c r="R136" i="7"/>
  <c r="R135" i="7"/>
  <c r="R134" i="7"/>
  <c r="R133" i="7"/>
  <c r="R132" i="7"/>
  <c r="R131" i="7"/>
  <c r="R130" i="7"/>
  <c r="R129" i="7"/>
  <c r="R128" i="7"/>
  <c r="R127" i="7"/>
  <c r="R126" i="7"/>
  <c r="R125" i="7"/>
  <c r="R124" i="7"/>
  <c r="R123" i="7"/>
  <c r="R122" i="7"/>
  <c r="R121" i="7"/>
  <c r="R120" i="7"/>
  <c r="R119" i="7"/>
  <c r="R118" i="7"/>
  <c r="R117" i="7"/>
  <c r="R116" i="7"/>
  <c r="R115" i="7"/>
  <c r="R114" i="7"/>
  <c r="R113" i="7"/>
  <c r="R112" i="7"/>
  <c r="R111" i="7"/>
  <c r="R110" i="7"/>
  <c r="R109" i="7"/>
  <c r="R108" i="7"/>
  <c r="R107" i="7"/>
  <c r="R106" i="7"/>
  <c r="R105" i="7"/>
  <c r="R104" i="7"/>
  <c r="R103" i="7"/>
  <c r="R102" i="7"/>
  <c r="R101" i="7"/>
  <c r="R100" i="7"/>
  <c r="R99" i="7"/>
  <c r="R98" i="7"/>
  <c r="R97" i="7"/>
  <c r="R96" i="7"/>
  <c r="R95" i="7"/>
  <c r="R94" i="7"/>
  <c r="R93" i="7"/>
  <c r="R92" i="7"/>
  <c r="R91" i="7"/>
  <c r="R90" i="7"/>
  <c r="R89" i="7"/>
  <c r="R88" i="7"/>
  <c r="R87" i="7"/>
  <c r="R86" i="7"/>
  <c r="R85" i="7"/>
  <c r="R84" i="7"/>
  <c r="R83" i="7"/>
  <c r="R82" i="7"/>
  <c r="R81" i="7"/>
  <c r="R80" i="7"/>
  <c r="R79" i="7"/>
  <c r="R78" i="7"/>
  <c r="R77" i="7"/>
  <c r="R76" i="7"/>
  <c r="R75" i="7"/>
  <c r="R74" i="7"/>
  <c r="R73" i="7"/>
  <c r="R72" i="7"/>
  <c r="R71" i="7"/>
  <c r="R70" i="7"/>
  <c r="R69" i="7"/>
  <c r="R68" i="7"/>
  <c r="R67" i="7"/>
  <c r="R66" i="7"/>
  <c r="R65" i="7"/>
  <c r="R64" i="7"/>
  <c r="R63" i="7"/>
  <c r="R62" i="7"/>
  <c r="R61" i="7"/>
  <c r="R60" i="7"/>
  <c r="R59" i="7"/>
  <c r="R58" i="7"/>
  <c r="R57" i="7"/>
  <c r="R56" i="7"/>
  <c r="R55" i="7"/>
  <c r="R54" i="7"/>
  <c r="R53" i="7"/>
  <c r="R52" i="7"/>
  <c r="R51" i="7"/>
  <c r="R50" i="7"/>
  <c r="R49" i="7"/>
  <c r="R48" i="7"/>
  <c r="R47" i="7"/>
  <c r="R46" i="7"/>
  <c r="R45" i="7"/>
  <c r="R44" i="7"/>
  <c r="R43" i="7"/>
  <c r="R42" i="7"/>
  <c r="R41" i="7"/>
  <c r="R40" i="7"/>
  <c r="R39" i="7"/>
  <c r="R38" i="7"/>
  <c r="R37" i="7"/>
  <c r="R36" i="7"/>
  <c r="R35" i="7"/>
  <c r="R34" i="7"/>
  <c r="R33" i="7"/>
  <c r="R32" i="7"/>
  <c r="R31" i="7"/>
  <c r="R30" i="7"/>
  <c r="R29" i="7"/>
  <c r="R28" i="7"/>
  <c r="R27" i="7"/>
  <c r="R26" i="7"/>
  <c r="R25" i="7"/>
  <c r="R24" i="7"/>
  <c r="R23" i="7"/>
  <c r="R22" i="7"/>
  <c r="R21" i="7"/>
  <c r="R20" i="7"/>
  <c r="R19" i="7"/>
  <c r="R18" i="7"/>
  <c r="R17" i="7"/>
  <c r="R16" i="7"/>
  <c r="R15" i="7"/>
  <c r="R14" i="7"/>
  <c r="R13" i="7"/>
  <c r="R12" i="7"/>
  <c r="R11" i="7"/>
  <c r="R10" i="7"/>
  <c r="R9" i="7"/>
  <c r="R8" i="7"/>
  <c r="R7" i="7"/>
  <c r="R6" i="7"/>
  <c r="R5" i="7"/>
  <c r="R4" i="7"/>
  <c r="Q204" i="7"/>
  <c r="P204" i="7"/>
  <c r="P203" i="7"/>
  <c r="Q203" i="7" s="1"/>
  <c r="P202" i="7"/>
  <c r="Q202" i="7" s="1"/>
  <c r="P201" i="7"/>
  <c r="Q201" i="7" s="1"/>
  <c r="Q200" i="7"/>
  <c r="P200" i="7"/>
  <c r="P199" i="7"/>
  <c r="Q199" i="7" s="1"/>
  <c r="P198" i="7"/>
  <c r="Q198" i="7" s="1"/>
  <c r="P197" i="7"/>
  <c r="Q197" i="7" s="1"/>
  <c r="Q196" i="7"/>
  <c r="P196" i="7"/>
  <c r="Q195" i="7"/>
  <c r="P195" i="7"/>
  <c r="P194" i="7"/>
  <c r="Q194" i="7" s="1"/>
  <c r="P193" i="7"/>
  <c r="Q193" i="7" s="1"/>
  <c r="Q192" i="7"/>
  <c r="P192" i="7"/>
  <c r="Q191" i="7"/>
  <c r="P191" i="7"/>
  <c r="P190" i="7"/>
  <c r="Q190" i="7" s="1"/>
  <c r="P189" i="7"/>
  <c r="Q189" i="7" s="1"/>
  <c r="Q188" i="7"/>
  <c r="P188" i="7"/>
  <c r="Q187" i="7"/>
  <c r="P187" i="7"/>
  <c r="P186" i="7"/>
  <c r="Q186" i="7" s="1"/>
  <c r="P185" i="7"/>
  <c r="Q185" i="7" s="1"/>
  <c r="Q184" i="7"/>
  <c r="P184" i="7"/>
  <c r="Q183" i="7"/>
  <c r="P183" i="7"/>
  <c r="P182" i="7"/>
  <c r="Q182" i="7" s="1"/>
  <c r="P181" i="7"/>
  <c r="Q181" i="7" s="1"/>
  <c r="Q180" i="7"/>
  <c r="P180" i="7"/>
  <c r="Q179" i="7"/>
  <c r="P179" i="7"/>
  <c r="P178" i="7"/>
  <c r="Q178" i="7" s="1"/>
  <c r="P177" i="7"/>
  <c r="Q177" i="7" s="1"/>
  <c r="Q176" i="7"/>
  <c r="P176" i="7"/>
  <c r="Q175" i="7"/>
  <c r="P175" i="7"/>
  <c r="P174" i="7"/>
  <c r="Q174" i="7" s="1"/>
  <c r="P173" i="7"/>
  <c r="Q173" i="7" s="1"/>
  <c r="Q172" i="7"/>
  <c r="P172" i="7"/>
  <c r="Q171" i="7"/>
  <c r="P171" i="7"/>
  <c r="P170" i="7"/>
  <c r="Q170" i="7" s="1"/>
  <c r="P169" i="7"/>
  <c r="Q169" i="7" s="1"/>
  <c r="Q168" i="7"/>
  <c r="P168" i="7"/>
  <c r="Q167" i="7"/>
  <c r="P167" i="7"/>
  <c r="P166" i="7"/>
  <c r="Q166" i="7" s="1"/>
  <c r="P165" i="7"/>
  <c r="Q165" i="7" s="1"/>
  <c r="Q164" i="7"/>
  <c r="P164" i="7"/>
  <c r="Q163" i="7"/>
  <c r="P163" i="7"/>
  <c r="P162" i="7"/>
  <c r="Q162" i="7" s="1"/>
  <c r="P161" i="7"/>
  <c r="Q161" i="7" s="1"/>
  <c r="Q160" i="7"/>
  <c r="P160" i="7"/>
  <c r="P159" i="7"/>
  <c r="Q159" i="7" s="1"/>
  <c r="P158" i="7"/>
  <c r="Q158" i="7" s="1"/>
  <c r="P157" i="7"/>
  <c r="Q157" i="7" s="1"/>
  <c r="Q156" i="7"/>
  <c r="P156" i="7"/>
  <c r="P155" i="7"/>
  <c r="Q155" i="7" s="1"/>
  <c r="P154" i="7"/>
  <c r="Q154" i="7" s="1"/>
  <c r="P153" i="7"/>
  <c r="Q153" i="7" s="1"/>
  <c r="Q152" i="7"/>
  <c r="P152" i="7"/>
  <c r="P151" i="7"/>
  <c r="Q151" i="7" s="1"/>
  <c r="P150" i="7"/>
  <c r="Q150" i="7" s="1"/>
  <c r="P149" i="7"/>
  <c r="Q149" i="7" s="1"/>
  <c r="Q148" i="7"/>
  <c r="P148" i="7"/>
  <c r="P147" i="7"/>
  <c r="Q147" i="7" s="1"/>
  <c r="P146" i="7"/>
  <c r="Q146" i="7" s="1"/>
  <c r="P145" i="7"/>
  <c r="Q145" i="7" s="1"/>
  <c r="Q144" i="7"/>
  <c r="P144" i="7"/>
  <c r="P143" i="7"/>
  <c r="Q143" i="7" s="1"/>
  <c r="P142" i="7"/>
  <c r="Q142" i="7" s="1"/>
  <c r="P141" i="7"/>
  <c r="Q141" i="7" s="1"/>
  <c r="Q140" i="7"/>
  <c r="P140" i="7"/>
  <c r="P139" i="7"/>
  <c r="Q139" i="7" s="1"/>
  <c r="P138" i="7"/>
  <c r="Q138" i="7" s="1"/>
  <c r="P137" i="7"/>
  <c r="Q137" i="7" s="1"/>
  <c r="Q136" i="7"/>
  <c r="P136" i="7"/>
  <c r="P135" i="7"/>
  <c r="Q135" i="7" s="1"/>
  <c r="P134" i="7"/>
  <c r="Q134" i="7" s="1"/>
  <c r="P133" i="7"/>
  <c r="Q133" i="7" s="1"/>
  <c r="Q132" i="7"/>
  <c r="P132" i="7"/>
  <c r="P131" i="7"/>
  <c r="Q131" i="7" s="1"/>
  <c r="P130" i="7"/>
  <c r="Q130" i="7" s="1"/>
  <c r="P129" i="7"/>
  <c r="Q129" i="7" s="1"/>
  <c r="Q128" i="7"/>
  <c r="P128" i="7"/>
  <c r="P127" i="7"/>
  <c r="Q127" i="7" s="1"/>
  <c r="P126" i="7"/>
  <c r="Q126" i="7" s="1"/>
  <c r="P125" i="7"/>
  <c r="Q125" i="7" s="1"/>
  <c r="Q124" i="7"/>
  <c r="P124" i="7"/>
  <c r="P123" i="7"/>
  <c r="Q123" i="7" s="1"/>
  <c r="P122" i="7"/>
  <c r="Q122" i="7" s="1"/>
  <c r="P121" i="7"/>
  <c r="Q121" i="7" s="1"/>
  <c r="Q120" i="7"/>
  <c r="P120" i="7"/>
  <c r="P119" i="7"/>
  <c r="Q119" i="7" s="1"/>
  <c r="P118" i="7"/>
  <c r="Q118" i="7" s="1"/>
  <c r="P117" i="7"/>
  <c r="Q117" i="7" s="1"/>
  <c r="Q116" i="7"/>
  <c r="P116" i="7"/>
  <c r="P115" i="7"/>
  <c r="Q115" i="7" s="1"/>
  <c r="P114" i="7"/>
  <c r="Q114" i="7" s="1"/>
  <c r="P113" i="7"/>
  <c r="Q113" i="7" s="1"/>
  <c r="Q112" i="7"/>
  <c r="P112" i="7"/>
  <c r="P111" i="7"/>
  <c r="Q111" i="7" s="1"/>
  <c r="P110" i="7"/>
  <c r="Q110" i="7" s="1"/>
  <c r="P109" i="7"/>
  <c r="Q109" i="7" s="1"/>
  <c r="Q108" i="7"/>
  <c r="P108" i="7"/>
  <c r="P107" i="7"/>
  <c r="Q107" i="7" s="1"/>
  <c r="P106" i="7"/>
  <c r="Q106" i="7" s="1"/>
  <c r="P105" i="7"/>
  <c r="Q105" i="7" s="1"/>
  <c r="Q104" i="7"/>
  <c r="P104" i="7"/>
  <c r="P103" i="7"/>
  <c r="Q103" i="7" s="1"/>
  <c r="P102" i="7"/>
  <c r="Q102" i="7" s="1"/>
  <c r="P101" i="7"/>
  <c r="Q101" i="7" s="1"/>
  <c r="Q100" i="7"/>
  <c r="P100" i="7"/>
  <c r="P99" i="7"/>
  <c r="Q99" i="7" s="1"/>
  <c r="P98" i="7"/>
  <c r="Q98" i="7" s="1"/>
  <c r="P97" i="7"/>
  <c r="Q97" i="7" s="1"/>
  <c r="Q96" i="7"/>
  <c r="P96" i="7"/>
  <c r="P95" i="7"/>
  <c r="Q95" i="7" s="1"/>
  <c r="P94" i="7"/>
  <c r="Q94" i="7" s="1"/>
  <c r="P93" i="7"/>
  <c r="Q93" i="7" s="1"/>
  <c r="Q92" i="7"/>
  <c r="P92" i="7"/>
  <c r="P91" i="7"/>
  <c r="Q91" i="7" s="1"/>
  <c r="P90" i="7"/>
  <c r="Q90" i="7" s="1"/>
  <c r="P89" i="7"/>
  <c r="Q89" i="7" s="1"/>
  <c r="Q88" i="7"/>
  <c r="P88" i="7"/>
  <c r="P87" i="7"/>
  <c r="Q87" i="7" s="1"/>
  <c r="P86" i="7"/>
  <c r="Q86" i="7" s="1"/>
  <c r="P85" i="7"/>
  <c r="Q85" i="7" s="1"/>
  <c r="Q84" i="7"/>
  <c r="P84" i="7"/>
  <c r="P83" i="7"/>
  <c r="Q83" i="7" s="1"/>
  <c r="P82" i="7"/>
  <c r="Q82" i="7" s="1"/>
  <c r="P81" i="7"/>
  <c r="Q81" i="7" s="1"/>
  <c r="Q80" i="7"/>
  <c r="P80" i="7"/>
  <c r="P79" i="7"/>
  <c r="Q79" i="7" s="1"/>
  <c r="P78" i="7"/>
  <c r="Q78" i="7" s="1"/>
  <c r="P77" i="7"/>
  <c r="Q77" i="7" s="1"/>
  <c r="Q76" i="7"/>
  <c r="P76" i="7"/>
  <c r="P75" i="7"/>
  <c r="Q75" i="7" s="1"/>
  <c r="P74" i="7"/>
  <c r="Q74" i="7" s="1"/>
  <c r="P73" i="7"/>
  <c r="Q73" i="7" s="1"/>
  <c r="Q72" i="7"/>
  <c r="P72" i="7"/>
  <c r="P71" i="7"/>
  <c r="Q71" i="7" s="1"/>
  <c r="P70" i="7"/>
  <c r="Q70" i="7" s="1"/>
  <c r="P69" i="7"/>
  <c r="Q69" i="7" s="1"/>
  <c r="Q68" i="7"/>
  <c r="P68" i="7"/>
  <c r="P67" i="7"/>
  <c r="Q67" i="7" s="1"/>
  <c r="P66" i="7"/>
  <c r="Q66" i="7" s="1"/>
  <c r="P65" i="7"/>
  <c r="Q65" i="7" s="1"/>
  <c r="Q64" i="7"/>
  <c r="P64" i="7"/>
  <c r="P63" i="7"/>
  <c r="Q63" i="7" s="1"/>
  <c r="P62" i="7"/>
  <c r="Q62" i="7" s="1"/>
  <c r="P61" i="7"/>
  <c r="Q61" i="7" s="1"/>
  <c r="Q60" i="7"/>
  <c r="P60" i="7"/>
  <c r="P59" i="7"/>
  <c r="Q59" i="7" s="1"/>
  <c r="P58" i="7"/>
  <c r="Q58" i="7" s="1"/>
  <c r="P57" i="7"/>
  <c r="Q57" i="7" s="1"/>
  <c r="Q56" i="7"/>
  <c r="P56" i="7"/>
  <c r="P55" i="7"/>
  <c r="Q55" i="7" s="1"/>
  <c r="P54" i="7"/>
  <c r="Q54" i="7" s="1"/>
  <c r="P53" i="7"/>
  <c r="Q53" i="7" s="1"/>
  <c r="Q52" i="7"/>
  <c r="P52" i="7"/>
  <c r="P51" i="7"/>
  <c r="Q51" i="7" s="1"/>
  <c r="P50" i="7"/>
  <c r="Q50" i="7" s="1"/>
  <c r="P49" i="7"/>
  <c r="Q49" i="7" s="1"/>
  <c r="Q48" i="7"/>
  <c r="P48" i="7"/>
  <c r="P47" i="7"/>
  <c r="Q47" i="7" s="1"/>
  <c r="P46" i="7"/>
  <c r="Q46" i="7" s="1"/>
  <c r="P45" i="7"/>
  <c r="Q45" i="7" s="1"/>
  <c r="Q44" i="7"/>
  <c r="P44" i="7"/>
  <c r="P43" i="7"/>
  <c r="Q43" i="7" s="1"/>
  <c r="P42" i="7"/>
  <c r="Q42" i="7" s="1"/>
  <c r="P41" i="7"/>
  <c r="Q41" i="7" s="1"/>
  <c r="Q40" i="7"/>
  <c r="P40" i="7"/>
  <c r="P39" i="7"/>
  <c r="Q39" i="7" s="1"/>
  <c r="P38" i="7"/>
  <c r="Q38" i="7" s="1"/>
  <c r="P37" i="7"/>
  <c r="Q37" i="7" s="1"/>
  <c r="Q36" i="7"/>
  <c r="P36" i="7"/>
  <c r="P35" i="7"/>
  <c r="Q35" i="7" s="1"/>
  <c r="P34" i="7"/>
  <c r="Q34" i="7" s="1"/>
  <c r="P33" i="7"/>
  <c r="Q33" i="7" s="1"/>
  <c r="Q32" i="7"/>
  <c r="P32" i="7"/>
  <c r="P31" i="7"/>
  <c r="Q31" i="7" s="1"/>
  <c r="P30" i="7"/>
  <c r="Q30" i="7" s="1"/>
  <c r="P29" i="7"/>
  <c r="Q29" i="7" s="1"/>
  <c r="Q28" i="7"/>
  <c r="P28" i="7"/>
  <c r="P27" i="7"/>
  <c r="Q27" i="7" s="1"/>
  <c r="P26" i="7"/>
  <c r="Q26" i="7" s="1"/>
  <c r="P25" i="7"/>
  <c r="Q25" i="7" s="1"/>
  <c r="Q24" i="7"/>
  <c r="P24" i="7"/>
  <c r="P23" i="7"/>
  <c r="Q23" i="7" s="1"/>
  <c r="P22" i="7"/>
  <c r="Q22" i="7" s="1"/>
  <c r="P21" i="7"/>
  <c r="Q21" i="7" s="1"/>
  <c r="Q20" i="7"/>
  <c r="P20" i="7"/>
  <c r="P19" i="7"/>
  <c r="Q19" i="7" s="1"/>
  <c r="P18" i="7"/>
  <c r="Q18" i="7" s="1"/>
  <c r="P17" i="7"/>
  <c r="Q17" i="7" s="1"/>
  <c r="Q16" i="7"/>
  <c r="P16" i="7"/>
  <c r="P15" i="7"/>
  <c r="Q15" i="7" s="1"/>
  <c r="P14" i="7"/>
  <c r="Q14" i="7" s="1"/>
  <c r="P13" i="7"/>
  <c r="Q13" i="7" s="1"/>
  <c r="Q12" i="7"/>
  <c r="P12" i="7"/>
  <c r="P11" i="7"/>
  <c r="Q11" i="7" s="1"/>
  <c r="P10" i="7"/>
  <c r="Q10" i="7" s="1"/>
  <c r="P9" i="7"/>
  <c r="Q9" i="7" s="1"/>
  <c r="Q8" i="7"/>
  <c r="P8" i="7"/>
  <c r="P7" i="7"/>
  <c r="Q7" i="7" s="1"/>
  <c r="P6" i="7"/>
  <c r="Q6" i="7" s="1"/>
  <c r="P5" i="7"/>
  <c r="Q5" i="7" s="1"/>
  <c r="Q4" i="7"/>
  <c r="P4" i="7"/>
  <c r="O5" i="7"/>
  <c r="N5" i="7"/>
  <c r="O204" i="7"/>
  <c r="N204" i="7"/>
  <c r="O203" i="7"/>
  <c r="N203" i="7"/>
  <c r="O202" i="7"/>
  <c r="N202" i="7"/>
  <c r="O201" i="7"/>
  <c r="N201" i="7"/>
  <c r="O200" i="7"/>
  <c r="N200" i="7"/>
  <c r="O199" i="7"/>
  <c r="N199" i="7"/>
  <c r="O198" i="7"/>
  <c r="N198" i="7"/>
  <c r="O197" i="7"/>
  <c r="N197" i="7"/>
  <c r="O196" i="7"/>
  <c r="N196" i="7"/>
  <c r="O195" i="7"/>
  <c r="N195" i="7"/>
  <c r="O194" i="7"/>
  <c r="N194" i="7"/>
  <c r="O193" i="7"/>
  <c r="N193" i="7"/>
  <c r="O192" i="7"/>
  <c r="N192" i="7"/>
  <c r="O191" i="7"/>
  <c r="N191" i="7"/>
  <c r="O190" i="7"/>
  <c r="N190" i="7"/>
  <c r="O189" i="7"/>
  <c r="N189" i="7"/>
  <c r="O188" i="7"/>
  <c r="N188" i="7"/>
  <c r="O187" i="7"/>
  <c r="N187" i="7"/>
  <c r="O186" i="7"/>
  <c r="N186" i="7"/>
  <c r="O185" i="7"/>
  <c r="N185" i="7"/>
  <c r="O184" i="7"/>
  <c r="N184" i="7"/>
  <c r="O183" i="7"/>
  <c r="N183" i="7"/>
  <c r="O182" i="7"/>
  <c r="N182" i="7"/>
  <c r="O181" i="7"/>
  <c r="N181" i="7"/>
  <c r="O180" i="7"/>
  <c r="N180" i="7"/>
  <c r="O179" i="7"/>
  <c r="N179" i="7"/>
  <c r="O178" i="7"/>
  <c r="N178" i="7"/>
  <c r="O177" i="7"/>
  <c r="N177" i="7"/>
  <c r="O176" i="7"/>
  <c r="N176" i="7"/>
  <c r="O175" i="7"/>
  <c r="N175" i="7"/>
  <c r="O174" i="7"/>
  <c r="N174" i="7"/>
  <c r="O173" i="7"/>
  <c r="N173" i="7"/>
  <c r="O172" i="7"/>
  <c r="N172" i="7"/>
  <c r="O171" i="7"/>
  <c r="N171" i="7"/>
  <c r="O170" i="7"/>
  <c r="N170" i="7"/>
  <c r="O169" i="7"/>
  <c r="N169" i="7"/>
  <c r="O168" i="7"/>
  <c r="N168" i="7"/>
  <c r="O167" i="7"/>
  <c r="N167" i="7"/>
  <c r="O166" i="7"/>
  <c r="N166" i="7"/>
  <c r="O165" i="7"/>
  <c r="N165" i="7"/>
  <c r="O164" i="7"/>
  <c r="N164" i="7"/>
  <c r="O163" i="7"/>
  <c r="N163" i="7"/>
  <c r="O162" i="7"/>
  <c r="N162" i="7"/>
  <c r="O161" i="7"/>
  <c r="N161" i="7"/>
  <c r="O160" i="7"/>
  <c r="N160" i="7"/>
  <c r="O159" i="7"/>
  <c r="N159" i="7"/>
  <c r="O158" i="7"/>
  <c r="N158" i="7"/>
  <c r="O157" i="7"/>
  <c r="N157" i="7"/>
  <c r="O156" i="7"/>
  <c r="N156" i="7"/>
  <c r="O155" i="7"/>
  <c r="N155" i="7"/>
  <c r="O154" i="7"/>
  <c r="N154" i="7"/>
  <c r="O153" i="7"/>
  <c r="N153" i="7"/>
  <c r="O152" i="7"/>
  <c r="N152" i="7"/>
  <c r="O151" i="7"/>
  <c r="N151" i="7"/>
  <c r="O150" i="7"/>
  <c r="N150" i="7"/>
  <c r="O149" i="7"/>
  <c r="N149" i="7"/>
  <c r="O148" i="7"/>
  <c r="N148" i="7"/>
  <c r="O147" i="7"/>
  <c r="N147" i="7"/>
  <c r="O146" i="7"/>
  <c r="N146" i="7"/>
  <c r="O145" i="7"/>
  <c r="N145" i="7"/>
  <c r="O144" i="7"/>
  <c r="N144" i="7"/>
  <c r="O143" i="7"/>
  <c r="N143" i="7"/>
  <c r="O142" i="7"/>
  <c r="N142" i="7"/>
  <c r="O141" i="7"/>
  <c r="N141" i="7"/>
  <c r="O140" i="7"/>
  <c r="N140" i="7"/>
  <c r="O139" i="7"/>
  <c r="N139" i="7"/>
  <c r="O138" i="7"/>
  <c r="N138" i="7"/>
  <c r="O137" i="7"/>
  <c r="N137" i="7"/>
  <c r="O136" i="7"/>
  <c r="N136" i="7"/>
  <c r="O135" i="7"/>
  <c r="N135" i="7"/>
  <c r="O134" i="7"/>
  <c r="N134" i="7"/>
  <c r="O133" i="7"/>
  <c r="N133" i="7"/>
  <c r="O132" i="7"/>
  <c r="N132" i="7"/>
  <c r="O131" i="7"/>
  <c r="N131" i="7"/>
  <c r="O130" i="7"/>
  <c r="N130" i="7"/>
  <c r="O129" i="7"/>
  <c r="N129" i="7"/>
  <c r="O128" i="7"/>
  <c r="N128" i="7"/>
  <c r="O127" i="7"/>
  <c r="N127" i="7"/>
  <c r="O126" i="7"/>
  <c r="N126" i="7"/>
  <c r="O125" i="7"/>
  <c r="N125" i="7"/>
  <c r="O124" i="7"/>
  <c r="N124" i="7"/>
  <c r="O123" i="7"/>
  <c r="N123" i="7"/>
  <c r="O122" i="7"/>
  <c r="N122" i="7"/>
  <c r="O121" i="7"/>
  <c r="N121" i="7"/>
  <c r="O120" i="7"/>
  <c r="N120" i="7"/>
  <c r="O119" i="7"/>
  <c r="N119" i="7"/>
  <c r="O118" i="7"/>
  <c r="N118" i="7"/>
  <c r="O117" i="7"/>
  <c r="N117" i="7"/>
  <c r="O116" i="7"/>
  <c r="N116" i="7"/>
  <c r="O115" i="7"/>
  <c r="N115" i="7"/>
  <c r="O114" i="7"/>
  <c r="N114" i="7"/>
  <c r="O113" i="7"/>
  <c r="N113" i="7"/>
  <c r="O112" i="7"/>
  <c r="N112" i="7"/>
  <c r="O111" i="7"/>
  <c r="N111" i="7"/>
  <c r="O110" i="7"/>
  <c r="N110" i="7"/>
  <c r="O109" i="7"/>
  <c r="N109" i="7"/>
  <c r="O108" i="7"/>
  <c r="N108" i="7"/>
  <c r="O107" i="7"/>
  <c r="N107" i="7"/>
  <c r="O106" i="7"/>
  <c r="N106" i="7"/>
  <c r="O105" i="7"/>
  <c r="N105" i="7"/>
  <c r="O104" i="7"/>
  <c r="N104" i="7"/>
  <c r="O103" i="7"/>
  <c r="N103" i="7"/>
  <c r="O102" i="7"/>
  <c r="N102" i="7"/>
  <c r="O101" i="7"/>
  <c r="N101" i="7"/>
  <c r="O100" i="7"/>
  <c r="N100" i="7"/>
  <c r="O99" i="7"/>
  <c r="N99" i="7"/>
  <c r="O98" i="7"/>
  <c r="N98" i="7"/>
  <c r="O97" i="7"/>
  <c r="N97" i="7"/>
  <c r="O96" i="7"/>
  <c r="N96" i="7"/>
  <c r="O95" i="7"/>
  <c r="N95" i="7"/>
  <c r="O94" i="7"/>
  <c r="N94" i="7"/>
  <c r="O93" i="7"/>
  <c r="N93" i="7"/>
  <c r="O92" i="7"/>
  <c r="N92" i="7"/>
  <c r="O91" i="7"/>
  <c r="N91" i="7"/>
  <c r="O90" i="7"/>
  <c r="N90" i="7"/>
  <c r="O89" i="7"/>
  <c r="N89" i="7"/>
  <c r="O88" i="7"/>
  <c r="N88" i="7"/>
  <c r="O87" i="7"/>
  <c r="N87" i="7"/>
  <c r="O86" i="7"/>
  <c r="N86" i="7"/>
  <c r="O85" i="7"/>
  <c r="N85" i="7"/>
  <c r="O84" i="7"/>
  <c r="N84" i="7"/>
  <c r="O83" i="7"/>
  <c r="N83" i="7"/>
  <c r="O82" i="7"/>
  <c r="N82" i="7"/>
  <c r="O81" i="7"/>
  <c r="N81" i="7"/>
  <c r="O80" i="7"/>
  <c r="N80" i="7"/>
  <c r="O79" i="7"/>
  <c r="N79" i="7"/>
  <c r="O78" i="7"/>
  <c r="N78" i="7"/>
  <c r="O77" i="7"/>
  <c r="N77" i="7"/>
  <c r="O76" i="7"/>
  <c r="N76" i="7"/>
  <c r="O75" i="7"/>
  <c r="N75" i="7"/>
  <c r="O74" i="7"/>
  <c r="N74" i="7"/>
  <c r="O73" i="7"/>
  <c r="N73" i="7"/>
  <c r="O72" i="7"/>
  <c r="N72" i="7"/>
  <c r="O71" i="7"/>
  <c r="N71" i="7"/>
  <c r="O70" i="7"/>
  <c r="N70" i="7"/>
  <c r="O69" i="7"/>
  <c r="N69" i="7"/>
  <c r="O68" i="7"/>
  <c r="N68" i="7"/>
  <c r="O67" i="7"/>
  <c r="N67" i="7"/>
  <c r="O66" i="7"/>
  <c r="N66" i="7"/>
  <c r="O65" i="7"/>
  <c r="N65" i="7"/>
  <c r="O64" i="7"/>
  <c r="N64" i="7"/>
  <c r="O63" i="7"/>
  <c r="N63" i="7"/>
  <c r="O62" i="7"/>
  <c r="N62" i="7"/>
  <c r="O61" i="7"/>
  <c r="N61" i="7"/>
  <c r="O60" i="7"/>
  <c r="N60" i="7"/>
  <c r="O59" i="7"/>
  <c r="N59" i="7"/>
  <c r="O58" i="7"/>
  <c r="N58" i="7"/>
  <c r="O57" i="7"/>
  <c r="N57" i="7"/>
  <c r="O56" i="7"/>
  <c r="N56" i="7"/>
  <c r="O55" i="7"/>
  <c r="N55" i="7"/>
  <c r="O54" i="7"/>
  <c r="N54" i="7"/>
  <c r="O53" i="7"/>
  <c r="N53" i="7"/>
  <c r="O52" i="7"/>
  <c r="N52" i="7"/>
  <c r="O51" i="7"/>
  <c r="N51" i="7"/>
  <c r="O50" i="7"/>
  <c r="N50" i="7"/>
  <c r="O49" i="7"/>
  <c r="N49" i="7"/>
  <c r="O48" i="7"/>
  <c r="N48" i="7"/>
  <c r="O47" i="7"/>
  <c r="N47" i="7"/>
  <c r="O46" i="7"/>
  <c r="N46" i="7"/>
  <c r="O45" i="7"/>
  <c r="N45" i="7"/>
  <c r="O44" i="7"/>
  <c r="N44" i="7"/>
  <c r="O43" i="7"/>
  <c r="N43" i="7"/>
  <c r="O42" i="7"/>
  <c r="N42" i="7"/>
  <c r="O41" i="7"/>
  <c r="N41" i="7"/>
  <c r="O40" i="7"/>
  <c r="N40" i="7"/>
  <c r="O39" i="7"/>
  <c r="N39" i="7"/>
  <c r="O38" i="7"/>
  <c r="N38" i="7"/>
  <c r="O37" i="7"/>
  <c r="N37" i="7"/>
  <c r="O36" i="7"/>
  <c r="N36" i="7"/>
  <c r="O35" i="7"/>
  <c r="N35" i="7"/>
  <c r="O34" i="7"/>
  <c r="N34" i="7"/>
  <c r="O33" i="7"/>
  <c r="N33" i="7"/>
  <c r="O32" i="7"/>
  <c r="N32" i="7"/>
  <c r="O31" i="7"/>
  <c r="N31" i="7"/>
  <c r="O30" i="7"/>
  <c r="N30" i="7"/>
  <c r="O29" i="7"/>
  <c r="N29" i="7"/>
  <c r="O28" i="7"/>
  <c r="N28" i="7"/>
  <c r="O27" i="7"/>
  <c r="N27" i="7"/>
  <c r="O26" i="7"/>
  <c r="N26" i="7"/>
  <c r="O25" i="7"/>
  <c r="N25" i="7"/>
  <c r="O24" i="7"/>
  <c r="N24" i="7"/>
  <c r="O23" i="7"/>
  <c r="N23" i="7"/>
  <c r="O22" i="7"/>
  <c r="N22" i="7"/>
  <c r="O21" i="7"/>
  <c r="N21" i="7"/>
  <c r="O20" i="7"/>
  <c r="N20" i="7"/>
  <c r="O19" i="7"/>
  <c r="N19" i="7"/>
  <c r="O18" i="7"/>
  <c r="N18" i="7"/>
  <c r="O17" i="7"/>
  <c r="N17" i="7"/>
  <c r="O16" i="7"/>
  <c r="N16" i="7"/>
  <c r="O15" i="7"/>
  <c r="N15" i="7"/>
  <c r="O14" i="7"/>
  <c r="N14" i="7"/>
  <c r="O13" i="7"/>
  <c r="N13" i="7"/>
  <c r="O12" i="7"/>
  <c r="N12" i="7"/>
  <c r="O11" i="7"/>
  <c r="N11" i="7"/>
  <c r="O10" i="7"/>
  <c r="N10" i="7"/>
  <c r="O9" i="7"/>
  <c r="N9" i="7"/>
  <c r="O8" i="7"/>
  <c r="N8" i="7"/>
  <c r="O7" i="7"/>
  <c r="N7" i="7"/>
  <c r="O6" i="7"/>
  <c r="N6" i="7"/>
  <c r="O4" i="7"/>
  <c r="N4" i="7"/>
  <c r="D73" i="3"/>
  <c r="D65" i="3"/>
  <c r="D57" i="3"/>
  <c r="D72" i="3"/>
  <c r="D64" i="3"/>
  <c r="D56" i="3"/>
  <c r="D54" i="3"/>
  <c r="D71" i="3"/>
  <c r="D63" i="3"/>
  <c r="D55" i="3"/>
  <c r="D62" i="3"/>
  <c r="D70" i="3"/>
  <c r="D69" i="3"/>
  <c r="D61" i="3"/>
  <c r="D68" i="3"/>
  <c r="D60" i="3"/>
  <c r="D58" i="3"/>
  <c r="D67" i="3"/>
  <c r="D59" i="3"/>
  <c r="D66" i="3"/>
  <c r="D53" i="3"/>
  <c r="D48" i="3"/>
  <c r="D40" i="3"/>
  <c r="D32" i="3"/>
  <c r="D47" i="3"/>
  <c r="D39" i="3"/>
  <c r="D31" i="3"/>
  <c r="D38" i="3"/>
  <c r="D30" i="3"/>
  <c r="D37" i="3"/>
  <c r="D46" i="3"/>
  <c r="D44" i="3"/>
  <c r="D36" i="3"/>
  <c r="D43" i="3"/>
  <c r="D35" i="3"/>
  <c r="D42" i="3"/>
  <c r="D34" i="3"/>
  <c r="D41" i="3"/>
  <c r="D33" i="3"/>
  <c r="D45" i="3"/>
  <c r="D29" i="3"/>
  <c r="D28" i="3"/>
  <c r="D21" i="3"/>
  <c r="D13" i="3"/>
  <c r="D5" i="3"/>
  <c r="D20" i="3"/>
  <c r="D12" i="3"/>
  <c r="D4" i="3"/>
  <c r="D19" i="3"/>
  <c r="D11" i="3"/>
  <c r="D18" i="3"/>
  <c r="D10" i="3"/>
  <c r="D15" i="3"/>
  <c r="D22" i="3"/>
  <c r="D6" i="3"/>
  <c r="D17" i="3"/>
  <c r="D9" i="3"/>
  <c r="D16" i="3"/>
  <c r="D8" i="3"/>
  <c r="D23" i="3"/>
  <c r="D7" i="3"/>
  <c r="D14" i="3"/>
  <c r="D3" i="3"/>
  <c r="D91" i="1"/>
  <c r="D83" i="1"/>
  <c r="D75" i="1"/>
  <c r="D67" i="1"/>
  <c r="D72" i="1"/>
  <c r="D78" i="1"/>
  <c r="D76" i="1"/>
  <c r="D90" i="1"/>
  <c r="D82" i="1"/>
  <c r="D74" i="1"/>
  <c r="D66" i="1"/>
  <c r="D79" i="1"/>
  <c r="D70" i="1"/>
  <c r="D77" i="1"/>
  <c r="D69" i="1"/>
  <c r="D89" i="1"/>
  <c r="D81" i="1"/>
  <c r="D73" i="1"/>
  <c r="D80" i="1"/>
  <c r="D86" i="1"/>
  <c r="D84" i="1"/>
  <c r="D88" i="1"/>
  <c r="D87" i="1"/>
  <c r="D71" i="1"/>
  <c r="D68" i="1"/>
  <c r="D85" i="1"/>
  <c r="D65" i="1"/>
  <c r="D58" i="1"/>
  <c r="D50" i="1"/>
  <c r="D42" i="1"/>
  <c r="D52" i="1"/>
  <c r="D59" i="1"/>
  <c r="D57" i="1"/>
  <c r="D49" i="1"/>
  <c r="D41" i="1"/>
  <c r="D60" i="1"/>
  <c r="D56" i="1"/>
  <c r="D48" i="1"/>
  <c r="D40" i="1"/>
  <c r="D45" i="1"/>
  <c r="D51" i="1"/>
  <c r="D55" i="1"/>
  <c r="D47" i="1"/>
  <c r="D39" i="1"/>
  <c r="D37" i="1"/>
  <c r="D36" i="1"/>
  <c r="D43" i="1"/>
  <c r="D54" i="1"/>
  <c r="D46" i="1"/>
  <c r="D38" i="1"/>
  <c r="D53" i="1"/>
  <c r="D44" i="1"/>
  <c r="D35" i="1"/>
  <c r="D34" i="1"/>
  <c r="D29" i="1"/>
  <c r="D28" i="1"/>
  <c r="D20" i="1"/>
  <c r="D12" i="1"/>
  <c r="D4" i="1"/>
  <c r="D16" i="1"/>
  <c r="D27" i="1"/>
  <c r="D19" i="1"/>
  <c r="D11" i="1"/>
  <c r="D9" i="1"/>
  <c r="D24" i="1"/>
  <c r="D13" i="1"/>
  <c r="D26" i="1"/>
  <c r="D18" i="1"/>
  <c r="D10" i="1"/>
  <c r="D17" i="1"/>
  <c r="D8" i="1"/>
  <c r="D5" i="1"/>
  <c r="D25" i="1"/>
  <c r="D23" i="1"/>
  <c r="D15" i="1"/>
  <c r="D7" i="1"/>
  <c r="D22" i="1"/>
  <c r="D14" i="1"/>
  <c r="D6" i="1"/>
  <c r="D21" i="1"/>
  <c r="D3" i="1"/>
  <c r="D47" i="2"/>
  <c r="D39" i="2"/>
  <c r="D44" i="2"/>
  <c r="D48" i="2"/>
  <c r="D46" i="2"/>
  <c r="D38" i="2"/>
  <c r="D45" i="2"/>
  <c r="D43" i="2"/>
  <c r="D42" i="2"/>
  <c r="D49" i="2"/>
  <c r="D41" i="2"/>
  <c r="D40" i="2"/>
  <c r="D37" i="2"/>
  <c r="D30" i="2"/>
  <c r="D22" i="2"/>
  <c r="D27" i="2"/>
  <c r="D23" i="2"/>
  <c r="D29" i="2"/>
  <c r="D21" i="2"/>
  <c r="D28" i="2"/>
  <c r="D26" i="2"/>
  <c r="D25" i="2"/>
  <c r="D32" i="2"/>
  <c r="D24" i="2"/>
  <c r="D31" i="2"/>
  <c r="D20" i="2"/>
  <c r="D15" i="2"/>
  <c r="D7" i="2"/>
  <c r="D14" i="2"/>
  <c r="D13" i="2"/>
  <c r="D5" i="2"/>
  <c r="D12" i="2"/>
  <c r="D4" i="2"/>
  <c r="D11" i="2"/>
  <c r="D6" i="2"/>
  <c r="D10" i="2"/>
  <c r="D9" i="2"/>
  <c r="D8" i="2"/>
  <c r="D3" i="2"/>
  <c r="L204" i="7" l="1"/>
  <c r="K204" i="7"/>
  <c r="M204" i="7" s="1"/>
  <c r="J204" i="7"/>
  <c r="L203" i="7"/>
  <c r="K203" i="7"/>
  <c r="M203" i="7" s="1"/>
  <c r="J203" i="7"/>
  <c r="L202" i="7"/>
  <c r="K202" i="7"/>
  <c r="M202" i="7" s="1"/>
  <c r="J202" i="7"/>
  <c r="L201" i="7"/>
  <c r="K201" i="7"/>
  <c r="M201" i="7" s="1"/>
  <c r="J201" i="7"/>
  <c r="L200" i="7"/>
  <c r="K200" i="7"/>
  <c r="M200" i="7" s="1"/>
  <c r="J200" i="7"/>
  <c r="L199" i="7"/>
  <c r="K199" i="7"/>
  <c r="M199" i="7" s="1"/>
  <c r="J199" i="7"/>
  <c r="L198" i="7"/>
  <c r="K198" i="7"/>
  <c r="M198" i="7" s="1"/>
  <c r="J198" i="7"/>
  <c r="L197" i="7"/>
  <c r="K197" i="7"/>
  <c r="M197" i="7" s="1"/>
  <c r="J197" i="7"/>
  <c r="L196" i="7"/>
  <c r="K196" i="7"/>
  <c r="M196" i="7" s="1"/>
  <c r="J196" i="7"/>
  <c r="L195" i="7"/>
  <c r="K195" i="7"/>
  <c r="M195" i="7" s="1"/>
  <c r="J195" i="7"/>
  <c r="L194" i="7"/>
  <c r="K194" i="7"/>
  <c r="M194" i="7" s="1"/>
  <c r="J194" i="7"/>
  <c r="L193" i="7"/>
  <c r="K193" i="7"/>
  <c r="M193" i="7" s="1"/>
  <c r="J193" i="7"/>
  <c r="L192" i="7"/>
  <c r="K192" i="7"/>
  <c r="M192" i="7" s="1"/>
  <c r="J192" i="7"/>
  <c r="L191" i="7"/>
  <c r="K191" i="7"/>
  <c r="M191" i="7" s="1"/>
  <c r="J191" i="7"/>
  <c r="L190" i="7"/>
  <c r="K190" i="7"/>
  <c r="M190" i="7" s="1"/>
  <c r="J190" i="7"/>
  <c r="L189" i="7"/>
  <c r="K189" i="7"/>
  <c r="M189" i="7" s="1"/>
  <c r="J189" i="7"/>
  <c r="L188" i="7"/>
  <c r="K188" i="7"/>
  <c r="M188" i="7" s="1"/>
  <c r="J188" i="7"/>
  <c r="L212" i="7"/>
  <c r="K212" i="7"/>
  <c r="J212" i="7"/>
  <c r="L187" i="7"/>
  <c r="K187" i="7"/>
  <c r="M187" i="7" s="1"/>
  <c r="J187" i="7"/>
  <c r="L186" i="7"/>
  <c r="K186" i="7"/>
  <c r="M186" i="7" s="1"/>
  <c r="J186" i="7"/>
  <c r="L185" i="7"/>
  <c r="K185" i="7"/>
  <c r="M185" i="7" s="1"/>
  <c r="J185" i="7"/>
  <c r="L184" i="7"/>
  <c r="K184" i="7"/>
  <c r="M184" i="7" s="1"/>
  <c r="J184" i="7"/>
  <c r="L183" i="7"/>
  <c r="K183" i="7"/>
  <c r="M183" i="7" s="1"/>
  <c r="J183" i="7"/>
  <c r="L182" i="7"/>
  <c r="K182" i="7"/>
  <c r="M182" i="7" s="1"/>
  <c r="J182" i="7"/>
  <c r="L181" i="7"/>
  <c r="K181" i="7"/>
  <c r="M181" i="7" s="1"/>
  <c r="J181" i="7"/>
  <c r="L180" i="7"/>
  <c r="K180" i="7"/>
  <c r="M180" i="7" s="1"/>
  <c r="J180" i="7"/>
  <c r="L179" i="7"/>
  <c r="K179" i="7"/>
  <c r="M179" i="7" s="1"/>
  <c r="J179" i="7"/>
  <c r="L178" i="7"/>
  <c r="K178" i="7"/>
  <c r="M178" i="7" s="1"/>
  <c r="J178" i="7"/>
  <c r="L177" i="7"/>
  <c r="K177" i="7"/>
  <c r="M177" i="7" s="1"/>
  <c r="J177" i="7"/>
  <c r="L211" i="7"/>
  <c r="K211" i="7"/>
  <c r="J211" i="7"/>
  <c r="L176" i="7"/>
  <c r="K176" i="7"/>
  <c r="M176" i="7" s="1"/>
  <c r="J176" i="7"/>
  <c r="L175" i="7"/>
  <c r="K175" i="7"/>
  <c r="M175" i="7" s="1"/>
  <c r="J175" i="7"/>
  <c r="L174" i="7"/>
  <c r="K174" i="7"/>
  <c r="M174" i="7" s="1"/>
  <c r="J174" i="7"/>
  <c r="L173" i="7"/>
  <c r="K173" i="7"/>
  <c r="M173" i="7" s="1"/>
  <c r="J173" i="7"/>
  <c r="L172" i="7"/>
  <c r="K172" i="7"/>
  <c r="M172" i="7" s="1"/>
  <c r="J172" i="7"/>
  <c r="L171" i="7"/>
  <c r="K171" i="7"/>
  <c r="M171" i="7" s="1"/>
  <c r="J171" i="7"/>
  <c r="L170" i="7"/>
  <c r="K170" i="7"/>
  <c r="M170" i="7" s="1"/>
  <c r="J170" i="7"/>
  <c r="L169" i="7"/>
  <c r="K169" i="7"/>
  <c r="M169" i="7" s="1"/>
  <c r="J169" i="7"/>
  <c r="L168" i="7"/>
  <c r="K168" i="7"/>
  <c r="M168" i="7" s="1"/>
  <c r="J168" i="7"/>
  <c r="L167" i="7"/>
  <c r="K167" i="7"/>
  <c r="M167" i="7" s="1"/>
  <c r="J167" i="7"/>
  <c r="L166" i="7"/>
  <c r="K166" i="7"/>
  <c r="M166" i="7" s="1"/>
  <c r="J166" i="7"/>
  <c r="L165" i="7"/>
  <c r="K165" i="7"/>
  <c r="M165" i="7" s="1"/>
  <c r="J165" i="7"/>
  <c r="L164" i="7"/>
  <c r="K164" i="7"/>
  <c r="M164" i="7" s="1"/>
  <c r="J164" i="7"/>
  <c r="L163" i="7"/>
  <c r="K163" i="7"/>
  <c r="M163" i="7" s="1"/>
  <c r="J163" i="7"/>
  <c r="L162" i="7"/>
  <c r="K162" i="7"/>
  <c r="M162" i="7" s="1"/>
  <c r="J162" i="7"/>
  <c r="L161" i="7"/>
  <c r="K161" i="7"/>
  <c r="M161" i="7" s="1"/>
  <c r="J161" i="7"/>
  <c r="L160" i="7"/>
  <c r="K160" i="7"/>
  <c r="M160" i="7" s="1"/>
  <c r="J160" i="7"/>
  <c r="L159" i="7"/>
  <c r="K159" i="7"/>
  <c r="M159" i="7" s="1"/>
  <c r="J159" i="7"/>
  <c r="L158" i="7"/>
  <c r="K158" i="7"/>
  <c r="M158" i="7" s="1"/>
  <c r="J158" i="7"/>
  <c r="L157" i="7"/>
  <c r="K157" i="7"/>
  <c r="M157" i="7" s="1"/>
  <c r="J157" i="7"/>
  <c r="L156" i="7"/>
  <c r="K156" i="7"/>
  <c r="M156" i="7" s="1"/>
  <c r="J156" i="7"/>
  <c r="L155" i="7"/>
  <c r="K155" i="7"/>
  <c r="M155" i="7" s="1"/>
  <c r="J155" i="7"/>
  <c r="L154" i="7"/>
  <c r="K154" i="7"/>
  <c r="M154" i="7" s="1"/>
  <c r="J154" i="7"/>
  <c r="L153" i="7"/>
  <c r="K153" i="7"/>
  <c r="M153" i="7" s="1"/>
  <c r="J153" i="7"/>
  <c r="L152" i="7"/>
  <c r="K152" i="7"/>
  <c r="M152" i="7" s="1"/>
  <c r="J152" i="7"/>
  <c r="L151" i="7"/>
  <c r="K151" i="7"/>
  <c r="M151" i="7" s="1"/>
  <c r="J151" i="7"/>
  <c r="L150" i="7"/>
  <c r="K150" i="7"/>
  <c r="M150" i="7" s="1"/>
  <c r="J150" i="7"/>
  <c r="L149" i="7"/>
  <c r="K149" i="7"/>
  <c r="M149" i="7" s="1"/>
  <c r="J149" i="7"/>
  <c r="L148" i="7"/>
  <c r="K148" i="7"/>
  <c r="M148" i="7" s="1"/>
  <c r="J148" i="7"/>
  <c r="L147" i="7"/>
  <c r="K147" i="7"/>
  <c r="M147" i="7" s="1"/>
  <c r="J147" i="7"/>
  <c r="L146" i="7"/>
  <c r="K146" i="7"/>
  <c r="M146" i="7" s="1"/>
  <c r="J146" i="7"/>
  <c r="L145" i="7"/>
  <c r="K145" i="7"/>
  <c r="M145" i="7" s="1"/>
  <c r="J145" i="7"/>
  <c r="L144" i="7"/>
  <c r="K144" i="7"/>
  <c r="M144" i="7" s="1"/>
  <c r="J144" i="7"/>
  <c r="L143" i="7"/>
  <c r="K143" i="7"/>
  <c r="M143" i="7" s="1"/>
  <c r="J143" i="7"/>
  <c r="L142" i="7"/>
  <c r="K142" i="7"/>
  <c r="M142" i="7" s="1"/>
  <c r="J142" i="7"/>
  <c r="L141" i="7"/>
  <c r="K141" i="7"/>
  <c r="M141" i="7" s="1"/>
  <c r="J141" i="7"/>
  <c r="L140" i="7"/>
  <c r="K140" i="7"/>
  <c r="M140" i="7" s="1"/>
  <c r="J140" i="7"/>
  <c r="L139" i="7"/>
  <c r="K139" i="7"/>
  <c r="M139" i="7" s="1"/>
  <c r="J139" i="7"/>
  <c r="L138" i="7"/>
  <c r="K138" i="7"/>
  <c r="M138" i="7" s="1"/>
  <c r="J138" i="7"/>
  <c r="L137" i="7"/>
  <c r="K137" i="7"/>
  <c r="M137" i="7" s="1"/>
  <c r="J137" i="7"/>
  <c r="L136" i="7"/>
  <c r="K136" i="7"/>
  <c r="M136" i="7" s="1"/>
  <c r="J136" i="7"/>
  <c r="L135" i="7"/>
  <c r="K135" i="7"/>
  <c r="M135" i="7" s="1"/>
  <c r="J135" i="7"/>
  <c r="L134" i="7"/>
  <c r="K134" i="7"/>
  <c r="M134" i="7" s="1"/>
  <c r="J134" i="7"/>
  <c r="L133" i="7"/>
  <c r="K133" i="7"/>
  <c r="M133" i="7" s="1"/>
  <c r="J133" i="7"/>
  <c r="L132" i="7"/>
  <c r="K132" i="7"/>
  <c r="M132" i="7" s="1"/>
  <c r="J132" i="7"/>
  <c r="L131" i="7"/>
  <c r="K131" i="7"/>
  <c r="M131" i="7" s="1"/>
  <c r="J131" i="7"/>
  <c r="L130" i="7"/>
  <c r="K130" i="7"/>
  <c r="M130" i="7" s="1"/>
  <c r="J130" i="7"/>
  <c r="L129" i="7"/>
  <c r="K129" i="7"/>
  <c r="M129" i="7" s="1"/>
  <c r="J129" i="7"/>
  <c r="L128" i="7"/>
  <c r="K128" i="7"/>
  <c r="M128" i="7" s="1"/>
  <c r="J128" i="7"/>
  <c r="L127" i="7"/>
  <c r="K127" i="7"/>
  <c r="M127" i="7" s="1"/>
  <c r="J127" i="7"/>
  <c r="L126" i="7"/>
  <c r="K126" i="7"/>
  <c r="M126" i="7" s="1"/>
  <c r="J126" i="7"/>
  <c r="L125" i="7"/>
  <c r="K125" i="7"/>
  <c r="M125" i="7" s="1"/>
  <c r="J125" i="7"/>
  <c r="L210" i="7"/>
  <c r="K210" i="7"/>
  <c r="J210" i="7"/>
  <c r="L124" i="7"/>
  <c r="K124" i="7"/>
  <c r="M124" i="7" s="1"/>
  <c r="J124" i="7"/>
  <c r="L123" i="7"/>
  <c r="K123" i="7"/>
  <c r="M123" i="7" s="1"/>
  <c r="J123" i="7"/>
  <c r="L122" i="7"/>
  <c r="K122" i="7"/>
  <c r="M122" i="7" s="1"/>
  <c r="J122" i="7"/>
  <c r="L121" i="7"/>
  <c r="K121" i="7"/>
  <c r="M121" i="7" s="1"/>
  <c r="J121" i="7"/>
  <c r="L120" i="7"/>
  <c r="K120" i="7"/>
  <c r="M120" i="7" s="1"/>
  <c r="J120" i="7"/>
  <c r="L119" i="7"/>
  <c r="K119" i="7"/>
  <c r="M119" i="7" s="1"/>
  <c r="J119" i="7"/>
  <c r="L118" i="7"/>
  <c r="K118" i="7"/>
  <c r="M118" i="7" s="1"/>
  <c r="J118" i="7"/>
  <c r="L117" i="7"/>
  <c r="K117" i="7"/>
  <c r="M117" i="7" s="1"/>
  <c r="J117" i="7"/>
  <c r="L116" i="7"/>
  <c r="K116" i="7"/>
  <c r="M116" i="7" s="1"/>
  <c r="J116" i="7"/>
  <c r="L115" i="7"/>
  <c r="K115" i="7"/>
  <c r="M115" i="7" s="1"/>
  <c r="J115" i="7"/>
  <c r="L114" i="7"/>
  <c r="K114" i="7"/>
  <c r="M114" i="7" s="1"/>
  <c r="J114" i="7"/>
  <c r="L113" i="7"/>
  <c r="K113" i="7"/>
  <c r="M113" i="7" s="1"/>
  <c r="J113" i="7"/>
  <c r="L112" i="7"/>
  <c r="K112" i="7"/>
  <c r="M112" i="7" s="1"/>
  <c r="J112" i="7"/>
  <c r="L111" i="7"/>
  <c r="K111" i="7"/>
  <c r="M111" i="7" s="1"/>
  <c r="J111" i="7"/>
  <c r="L110" i="7"/>
  <c r="K110" i="7"/>
  <c r="M110" i="7" s="1"/>
  <c r="J110" i="7"/>
  <c r="L109" i="7"/>
  <c r="K109" i="7"/>
  <c r="M109" i="7" s="1"/>
  <c r="J109" i="7"/>
  <c r="L108" i="7"/>
  <c r="K108" i="7"/>
  <c r="M108" i="7" s="1"/>
  <c r="J108" i="7"/>
  <c r="L107" i="7"/>
  <c r="K107" i="7"/>
  <c r="M107" i="7" s="1"/>
  <c r="J107" i="7"/>
  <c r="L106" i="7"/>
  <c r="K106" i="7"/>
  <c r="M106" i="7" s="1"/>
  <c r="J106" i="7"/>
  <c r="L105" i="7"/>
  <c r="K105" i="7"/>
  <c r="M105" i="7" s="1"/>
  <c r="J105" i="7"/>
  <c r="L104" i="7"/>
  <c r="K104" i="7"/>
  <c r="M104" i="7" s="1"/>
  <c r="J104" i="7"/>
  <c r="L103" i="7"/>
  <c r="K103" i="7"/>
  <c r="M103" i="7" s="1"/>
  <c r="J103" i="7"/>
  <c r="L102" i="7"/>
  <c r="K102" i="7"/>
  <c r="M102" i="7" s="1"/>
  <c r="J102" i="7"/>
  <c r="L101" i="7"/>
  <c r="K101" i="7"/>
  <c r="M101" i="7" s="1"/>
  <c r="J101" i="7"/>
  <c r="L100" i="7"/>
  <c r="K100" i="7"/>
  <c r="M100" i="7" s="1"/>
  <c r="J100" i="7"/>
  <c r="L99" i="7"/>
  <c r="K99" i="7"/>
  <c r="M99" i="7" s="1"/>
  <c r="J99" i="7"/>
  <c r="L98" i="7"/>
  <c r="K98" i="7"/>
  <c r="M98" i="7" s="1"/>
  <c r="J98" i="7"/>
  <c r="L97" i="7"/>
  <c r="K97" i="7"/>
  <c r="M97" i="7" s="1"/>
  <c r="J97" i="7"/>
  <c r="L96" i="7"/>
  <c r="K96" i="7"/>
  <c r="M96" i="7" s="1"/>
  <c r="J96" i="7"/>
  <c r="L95" i="7"/>
  <c r="K95" i="7"/>
  <c r="M95" i="7" s="1"/>
  <c r="J95" i="7"/>
  <c r="L94" i="7"/>
  <c r="K94" i="7"/>
  <c r="M94" i="7" s="1"/>
  <c r="J94" i="7"/>
  <c r="L93" i="7"/>
  <c r="K93" i="7"/>
  <c r="M93" i="7" s="1"/>
  <c r="J93" i="7"/>
  <c r="L92" i="7"/>
  <c r="K92" i="7"/>
  <c r="M92" i="7" s="1"/>
  <c r="J92" i="7"/>
  <c r="L91" i="7"/>
  <c r="K91" i="7"/>
  <c r="M91" i="7" s="1"/>
  <c r="J91" i="7"/>
  <c r="L90" i="7"/>
  <c r="K90" i="7"/>
  <c r="M90" i="7" s="1"/>
  <c r="J90" i="7"/>
  <c r="L89" i="7"/>
  <c r="K89" i="7"/>
  <c r="M89" i="7" s="1"/>
  <c r="J89" i="7"/>
  <c r="L88" i="7"/>
  <c r="K88" i="7"/>
  <c r="M88" i="7" s="1"/>
  <c r="J88" i="7"/>
  <c r="L87" i="7"/>
  <c r="K87" i="7"/>
  <c r="M87" i="7" s="1"/>
  <c r="J87" i="7"/>
  <c r="L86" i="7"/>
  <c r="K86" i="7"/>
  <c r="M86" i="7" s="1"/>
  <c r="J86" i="7"/>
  <c r="L85" i="7"/>
  <c r="K85" i="7"/>
  <c r="M85" i="7" s="1"/>
  <c r="J85" i="7"/>
  <c r="L84" i="7"/>
  <c r="K84" i="7"/>
  <c r="M84" i="7" s="1"/>
  <c r="J84" i="7"/>
  <c r="L83" i="7"/>
  <c r="K83" i="7"/>
  <c r="M83" i="7" s="1"/>
  <c r="J83" i="7"/>
  <c r="L82" i="7"/>
  <c r="K82" i="7"/>
  <c r="M82" i="7" s="1"/>
  <c r="J82" i="7"/>
  <c r="L81" i="7"/>
  <c r="K81" i="7"/>
  <c r="M81" i="7" s="1"/>
  <c r="J81" i="7"/>
  <c r="L80" i="7"/>
  <c r="K80" i="7"/>
  <c r="M80" i="7" s="1"/>
  <c r="J80" i="7"/>
  <c r="L79" i="7"/>
  <c r="K79" i="7"/>
  <c r="M79" i="7" s="1"/>
  <c r="J79" i="7"/>
  <c r="L78" i="7"/>
  <c r="K78" i="7"/>
  <c r="M78" i="7" s="1"/>
  <c r="J78" i="7"/>
  <c r="L77" i="7"/>
  <c r="K77" i="7"/>
  <c r="M77" i="7" s="1"/>
  <c r="J77" i="7"/>
  <c r="L76" i="7"/>
  <c r="K76" i="7"/>
  <c r="M76" i="7" s="1"/>
  <c r="J76" i="7"/>
  <c r="L75" i="7"/>
  <c r="K75" i="7"/>
  <c r="M75" i="7" s="1"/>
  <c r="J75" i="7"/>
  <c r="L74" i="7"/>
  <c r="K74" i="7"/>
  <c r="M74" i="7" s="1"/>
  <c r="J74" i="7"/>
  <c r="L73" i="7"/>
  <c r="K73" i="7"/>
  <c r="M73" i="7" s="1"/>
  <c r="J73" i="7"/>
  <c r="L72" i="7"/>
  <c r="K72" i="7"/>
  <c r="M72" i="7" s="1"/>
  <c r="J72" i="7"/>
  <c r="L71" i="7"/>
  <c r="K71" i="7"/>
  <c r="M71" i="7" s="1"/>
  <c r="J71" i="7"/>
  <c r="L70" i="7"/>
  <c r="K70" i="7"/>
  <c r="M70" i="7" s="1"/>
  <c r="J70" i="7"/>
  <c r="L69" i="7"/>
  <c r="K69" i="7"/>
  <c r="M69" i="7" s="1"/>
  <c r="J69" i="7"/>
  <c r="L68" i="7"/>
  <c r="K68" i="7"/>
  <c r="M68" i="7" s="1"/>
  <c r="J68" i="7"/>
  <c r="L67" i="7"/>
  <c r="K67" i="7"/>
  <c r="M67" i="7" s="1"/>
  <c r="J67" i="7"/>
  <c r="L66" i="7"/>
  <c r="K66" i="7"/>
  <c r="M66" i="7" s="1"/>
  <c r="J66" i="7"/>
  <c r="L65" i="7"/>
  <c r="K65" i="7"/>
  <c r="M65" i="7" s="1"/>
  <c r="J65" i="7"/>
  <c r="L64" i="7"/>
  <c r="K64" i="7"/>
  <c r="M64" i="7" s="1"/>
  <c r="J64" i="7"/>
  <c r="L63" i="7"/>
  <c r="K63" i="7"/>
  <c r="M63" i="7" s="1"/>
  <c r="J63" i="7"/>
  <c r="L62" i="7"/>
  <c r="K62" i="7"/>
  <c r="M62" i="7" s="1"/>
  <c r="J62" i="7"/>
  <c r="L61" i="7"/>
  <c r="K61" i="7"/>
  <c r="M61" i="7" s="1"/>
  <c r="J61" i="7"/>
  <c r="L60" i="7"/>
  <c r="K60" i="7"/>
  <c r="M60" i="7" s="1"/>
  <c r="J60" i="7"/>
  <c r="L59" i="7"/>
  <c r="K59" i="7"/>
  <c r="M59" i="7" s="1"/>
  <c r="J59" i="7"/>
  <c r="L58" i="7"/>
  <c r="K58" i="7"/>
  <c r="M58" i="7" s="1"/>
  <c r="J58" i="7"/>
  <c r="L57" i="7"/>
  <c r="K57" i="7"/>
  <c r="M57" i="7" s="1"/>
  <c r="J57" i="7"/>
  <c r="L56" i="7"/>
  <c r="K56" i="7"/>
  <c r="M56" i="7" s="1"/>
  <c r="J56" i="7"/>
  <c r="L55" i="7"/>
  <c r="K55" i="7"/>
  <c r="M55" i="7" s="1"/>
  <c r="J55" i="7"/>
  <c r="L54" i="7"/>
  <c r="K54" i="7"/>
  <c r="M54" i="7" s="1"/>
  <c r="J54" i="7"/>
  <c r="L53" i="7"/>
  <c r="K53" i="7"/>
  <c r="M53" i="7" s="1"/>
  <c r="J53" i="7"/>
  <c r="L52" i="7"/>
  <c r="K52" i="7"/>
  <c r="M52" i="7" s="1"/>
  <c r="J52" i="7"/>
  <c r="L51" i="7"/>
  <c r="K51" i="7"/>
  <c r="M51" i="7" s="1"/>
  <c r="J51" i="7"/>
  <c r="L50" i="7"/>
  <c r="K50" i="7"/>
  <c r="M50" i="7" s="1"/>
  <c r="J50" i="7"/>
  <c r="L49" i="7"/>
  <c r="K49" i="7"/>
  <c r="M49" i="7" s="1"/>
  <c r="J49" i="7"/>
  <c r="L48" i="7"/>
  <c r="K48" i="7"/>
  <c r="M48" i="7" s="1"/>
  <c r="J48" i="7"/>
  <c r="L47" i="7"/>
  <c r="K47" i="7"/>
  <c r="M47" i="7" s="1"/>
  <c r="J47" i="7"/>
  <c r="L46" i="7"/>
  <c r="K46" i="7"/>
  <c r="M46" i="7" s="1"/>
  <c r="J46" i="7"/>
  <c r="L45" i="7"/>
  <c r="K45" i="7"/>
  <c r="M45" i="7" s="1"/>
  <c r="J45" i="7"/>
  <c r="L44" i="7"/>
  <c r="K44" i="7"/>
  <c r="M44" i="7" s="1"/>
  <c r="J44" i="7"/>
  <c r="L43" i="7"/>
  <c r="K43" i="7"/>
  <c r="M43" i="7" s="1"/>
  <c r="J43" i="7"/>
  <c r="L42" i="7"/>
  <c r="K42" i="7"/>
  <c r="M42" i="7" s="1"/>
  <c r="J42" i="7"/>
  <c r="L41" i="7"/>
  <c r="K41" i="7"/>
  <c r="M41" i="7" s="1"/>
  <c r="J41" i="7"/>
  <c r="L40" i="7"/>
  <c r="K40" i="7"/>
  <c r="M40" i="7" s="1"/>
  <c r="J40" i="7"/>
  <c r="L39" i="7"/>
  <c r="K39" i="7"/>
  <c r="M39" i="7" s="1"/>
  <c r="J39" i="7"/>
  <c r="L38" i="7"/>
  <c r="K38" i="7"/>
  <c r="M38" i="7" s="1"/>
  <c r="J38" i="7"/>
  <c r="L37" i="7"/>
  <c r="K37" i="7"/>
  <c r="M37" i="7" s="1"/>
  <c r="J37" i="7"/>
  <c r="L36" i="7"/>
  <c r="K36" i="7"/>
  <c r="M36" i="7" s="1"/>
  <c r="J36" i="7"/>
  <c r="L35" i="7"/>
  <c r="K35" i="7"/>
  <c r="M35" i="7" s="1"/>
  <c r="J35" i="7"/>
  <c r="L34" i="7"/>
  <c r="K34" i="7"/>
  <c r="M34" i="7" s="1"/>
  <c r="J34" i="7"/>
  <c r="L33" i="7"/>
  <c r="K33" i="7"/>
  <c r="M33" i="7" s="1"/>
  <c r="J33" i="7"/>
  <c r="L32" i="7"/>
  <c r="K32" i="7"/>
  <c r="M32" i="7" s="1"/>
  <c r="J32" i="7"/>
  <c r="L31" i="7"/>
  <c r="K31" i="7"/>
  <c r="M31" i="7" s="1"/>
  <c r="J31" i="7"/>
  <c r="L30" i="7"/>
  <c r="K30" i="7"/>
  <c r="M30" i="7" s="1"/>
  <c r="J30" i="7"/>
  <c r="L29" i="7"/>
  <c r="K29" i="7"/>
  <c r="M29" i="7" s="1"/>
  <c r="J29" i="7"/>
  <c r="L28" i="7"/>
  <c r="K28" i="7"/>
  <c r="M28" i="7" s="1"/>
  <c r="J28" i="7"/>
  <c r="L27" i="7"/>
  <c r="K27" i="7"/>
  <c r="M27" i="7" s="1"/>
  <c r="J27" i="7"/>
  <c r="L26" i="7"/>
  <c r="K26" i="7"/>
  <c r="M26" i="7" s="1"/>
  <c r="J26" i="7"/>
  <c r="L25" i="7"/>
  <c r="K25" i="7"/>
  <c r="M25" i="7" s="1"/>
  <c r="J25" i="7"/>
  <c r="L24" i="7"/>
  <c r="K24" i="7"/>
  <c r="M24" i="7" s="1"/>
  <c r="J24" i="7"/>
  <c r="L23" i="7"/>
  <c r="K23" i="7"/>
  <c r="M23" i="7" s="1"/>
  <c r="J23" i="7"/>
  <c r="L22" i="7"/>
  <c r="K22" i="7"/>
  <c r="M22" i="7" s="1"/>
  <c r="J22" i="7"/>
  <c r="L21" i="7"/>
  <c r="K21" i="7"/>
  <c r="M21" i="7" s="1"/>
  <c r="J21" i="7"/>
  <c r="L20" i="7"/>
  <c r="K20" i="7"/>
  <c r="M20" i="7" s="1"/>
  <c r="J20" i="7"/>
  <c r="L19" i="7"/>
  <c r="K19" i="7"/>
  <c r="M19" i="7" s="1"/>
  <c r="J19" i="7"/>
  <c r="L18" i="7"/>
  <c r="K18" i="7"/>
  <c r="M18" i="7" s="1"/>
  <c r="J18" i="7"/>
  <c r="L17" i="7"/>
  <c r="K17" i="7"/>
  <c r="M17" i="7" s="1"/>
  <c r="J17" i="7"/>
  <c r="L209" i="7"/>
  <c r="K209" i="7"/>
  <c r="J209" i="7"/>
  <c r="L208" i="7"/>
  <c r="K208" i="7"/>
  <c r="J208" i="7"/>
  <c r="L207" i="7"/>
  <c r="K207" i="7"/>
  <c r="J207" i="7"/>
  <c r="L16" i="7"/>
  <c r="K16" i="7"/>
  <c r="M16" i="7" s="1"/>
  <c r="J16" i="7"/>
  <c r="L15" i="7"/>
  <c r="K15" i="7"/>
  <c r="M15" i="7" s="1"/>
  <c r="J15" i="7"/>
  <c r="L14" i="7"/>
  <c r="K14" i="7"/>
  <c r="M14" i="7" s="1"/>
  <c r="J14" i="7"/>
  <c r="L13" i="7"/>
  <c r="K13" i="7"/>
  <c r="M13" i="7" s="1"/>
  <c r="J13" i="7"/>
  <c r="L12" i="7"/>
  <c r="K12" i="7"/>
  <c r="M12" i="7" s="1"/>
  <c r="J12" i="7"/>
  <c r="L11" i="7"/>
  <c r="K11" i="7"/>
  <c r="M11" i="7" s="1"/>
  <c r="J11" i="7"/>
  <c r="L10" i="7"/>
  <c r="K10" i="7"/>
  <c r="M10" i="7" s="1"/>
  <c r="J10" i="7"/>
  <c r="L9" i="7"/>
  <c r="K9" i="7"/>
  <c r="M9" i="7" s="1"/>
  <c r="J9" i="7"/>
  <c r="L8" i="7"/>
  <c r="K8" i="7"/>
  <c r="M8" i="7" s="1"/>
  <c r="J8" i="7"/>
  <c r="L7" i="7"/>
  <c r="K7" i="7"/>
  <c r="M7" i="7" s="1"/>
  <c r="J7" i="7"/>
  <c r="L6" i="7"/>
  <c r="K6" i="7"/>
  <c r="M6" i="7" s="1"/>
  <c r="J6" i="7"/>
  <c r="L5" i="7"/>
  <c r="K5" i="7"/>
  <c r="M5" i="7" s="1"/>
  <c r="J5" i="7"/>
  <c r="L4" i="7"/>
  <c r="K4" i="7"/>
  <c r="M4" i="7" s="1"/>
  <c r="J4" i="7"/>
  <c r="G23" i="5" l="1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4" i="5"/>
  <c r="G25" i="5"/>
  <c r="G26" i="5"/>
  <c r="G27" i="5"/>
  <c r="G28" i="5"/>
  <c r="G29" i="5"/>
  <c r="G30" i="5"/>
  <c r="G31" i="5"/>
  <c r="G32" i="5"/>
  <c r="G33" i="5"/>
  <c r="G34" i="5"/>
  <c r="G8" i="5"/>
</calcChain>
</file>

<file path=xl/sharedStrings.xml><?xml version="1.0" encoding="utf-8"?>
<sst xmlns="http://schemas.openxmlformats.org/spreadsheetml/2006/main" count="1709" uniqueCount="646">
  <si>
    <t>Zone</t>
  </si>
  <si>
    <t>Bus Name</t>
  </si>
  <si>
    <t>CatBGen</t>
  </si>
  <si>
    <t>CatAGen</t>
  </si>
  <si>
    <t>RPI Index Gen Zone</t>
  </si>
  <si>
    <t>ETYS Gen Zone</t>
  </si>
  <si>
    <t>27 Gen Zone</t>
  </si>
  <si>
    <t>DNO Zone</t>
  </si>
  <si>
    <t>SelectedZone</t>
  </si>
  <si>
    <t>YR Nodal Price</t>
  </si>
  <si>
    <t>PS Nodal Price</t>
  </si>
  <si>
    <t>ABTH20</t>
  </si>
  <si>
    <t>ACHR1R</t>
  </si>
  <si>
    <t>AIGA1Q</t>
  </si>
  <si>
    <t>ANSU10</t>
  </si>
  <si>
    <t>AREC10</t>
  </si>
  <si>
    <t>AUCH20</t>
  </si>
  <si>
    <t>BAGB20</t>
  </si>
  <si>
    <t>BEIN10</t>
  </si>
  <si>
    <t>BICF4A</t>
  </si>
  <si>
    <t>BICF4B</t>
  </si>
  <si>
    <t>BLAC10</t>
  </si>
  <si>
    <t>BLCW10</t>
  </si>
  <si>
    <t>BLKX10</t>
  </si>
  <si>
    <t>BLKL10</t>
  </si>
  <si>
    <t>BLYT20</t>
  </si>
  <si>
    <t>BODE40</t>
  </si>
  <si>
    <t>BOLN40</t>
  </si>
  <si>
    <t>BRAI4A</t>
  </si>
  <si>
    <t>BRFO40</t>
  </si>
  <si>
    <t>BRIM2A_LPN</t>
  </si>
  <si>
    <t>BRIM2B_LPN</t>
  </si>
  <si>
    <t>BURW40</t>
  </si>
  <si>
    <t>BUST20</t>
  </si>
  <si>
    <t>CANT40</t>
  </si>
  <si>
    <t>CARE20</t>
  </si>
  <si>
    <t>CARR40</t>
  </si>
  <si>
    <t>CASS1Q</t>
  </si>
  <si>
    <t>CLEH40</t>
  </si>
  <si>
    <t>CLUN1S</t>
  </si>
  <si>
    <t>CLUN1T</t>
  </si>
  <si>
    <t>CLYN2Q</t>
  </si>
  <si>
    <t>CLYS2R</t>
  </si>
  <si>
    <t>COAL10</t>
  </si>
  <si>
    <t>COGA10</t>
  </si>
  <si>
    <t>CONQ40</t>
  </si>
  <si>
    <t>CORI10</t>
  </si>
  <si>
    <t>COSO40</t>
  </si>
  <si>
    <t>COTT40</t>
  </si>
  <si>
    <t>COVE20</t>
  </si>
  <si>
    <t>COWL40</t>
  </si>
  <si>
    <t>CRSS10</t>
  </si>
  <si>
    <t>CRUA20</t>
  </si>
  <si>
    <t>CRYR40</t>
  </si>
  <si>
    <t>CULL1Q</t>
  </si>
  <si>
    <t>DEAN1Q</t>
  </si>
  <si>
    <t>DERS1Q</t>
  </si>
  <si>
    <t>DIDC40</t>
  </si>
  <si>
    <t>DINO40</t>
  </si>
  <si>
    <t>DOUN10</t>
  </si>
  <si>
    <t>DRAK40</t>
  </si>
  <si>
    <t>DRAX40</t>
  </si>
  <si>
    <t>DUNE10</t>
  </si>
  <si>
    <t>DUNG40</t>
  </si>
  <si>
    <t>DUNH1Q</t>
  </si>
  <si>
    <t>DUNH1R</t>
  </si>
  <si>
    <t>DUNM10</t>
  </si>
  <si>
    <t>EASO40</t>
  </si>
  <si>
    <t>EDIN10</t>
  </si>
  <si>
    <t>ERRO10</t>
  </si>
  <si>
    <t>EWEH1Q</t>
  </si>
  <si>
    <t>EXET40</t>
  </si>
  <si>
    <t>FAAR1Q</t>
  </si>
  <si>
    <t>FAAR1R</t>
  </si>
  <si>
    <t>FALL40</t>
  </si>
  <si>
    <t>FASN20</t>
  </si>
  <si>
    <t>FAWL40</t>
  </si>
  <si>
    <t>FERO10</t>
  </si>
  <si>
    <t>FFES20</t>
  </si>
  <si>
    <t>FIDF20_ENW</t>
  </si>
  <si>
    <t>FINL1Q</t>
  </si>
  <si>
    <t>FOYE20</t>
  </si>
  <si>
    <t>GAWH10</t>
  </si>
  <si>
    <t>GLDO1G</t>
  </si>
  <si>
    <t>GLEN1Q</t>
  </si>
  <si>
    <t>GLGL1Q</t>
  </si>
  <si>
    <t>GLGL1R</t>
  </si>
  <si>
    <t>GORW20</t>
  </si>
  <si>
    <t>GRAI40</t>
  </si>
  <si>
    <t>GREN40_EME</t>
  </si>
  <si>
    <t>GRIF1S</t>
  </si>
  <si>
    <t>GRIF1T</t>
  </si>
  <si>
    <t>GRMO20</t>
  </si>
  <si>
    <t>GRSA20</t>
  </si>
  <si>
    <t>GRSB20</t>
  </si>
  <si>
    <t>HADH10</t>
  </si>
  <si>
    <t>HARE10</t>
  </si>
  <si>
    <t>HARK40</t>
  </si>
  <si>
    <t>HATL20</t>
  </si>
  <si>
    <t>HEDO20</t>
  </si>
  <si>
    <t>HEYS40</t>
  </si>
  <si>
    <t>HIGM20</t>
  </si>
  <si>
    <t>HINP40</t>
  </si>
  <si>
    <t>HUER40</t>
  </si>
  <si>
    <t>HUMR40</t>
  </si>
  <si>
    <t>HUTT40</t>
  </si>
  <si>
    <t>INGA1Q</t>
  </si>
  <si>
    <t>KEAD40</t>
  </si>
  <si>
    <t>KEMS40</t>
  </si>
  <si>
    <t>KIBY20</t>
  </si>
  <si>
    <t>KILG20</t>
  </si>
  <si>
    <t>KILL40</t>
  </si>
  <si>
    <t>KINO40</t>
  </si>
  <si>
    <t>KIOR1Q</t>
  </si>
  <si>
    <t>LACK20</t>
  </si>
  <si>
    <t>LAGA40</t>
  </si>
  <si>
    <t>LEIS10</t>
  </si>
  <si>
    <t>LOCH10</t>
  </si>
  <si>
    <t>LUIC1Q</t>
  </si>
  <si>
    <t>LUIC1R</t>
  </si>
  <si>
    <t>MAHI20</t>
  </si>
  <si>
    <t>MAWO40</t>
  </si>
  <si>
    <t>MIDL40</t>
  </si>
  <si>
    <t>MILW1Q</t>
  </si>
  <si>
    <t>MOFF10</t>
  </si>
  <si>
    <t>MOSS1S</t>
  </si>
  <si>
    <t>MOSS1T</t>
  </si>
  <si>
    <t>MYBS11</t>
  </si>
  <si>
    <t>MYBS12</t>
  </si>
  <si>
    <t>NANT1Q</t>
  </si>
  <si>
    <t>NECT40</t>
  </si>
  <si>
    <t>NECU10</t>
  </si>
  <si>
    <t>NHYD20</t>
  </si>
  <si>
    <t>NORM40</t>
  </si>
  <si>
    <t>NURS40</t>
  </si>
  <si>
    <t>OLDB4A</t>
  </si>
  <si>
    <t>ORRI10</t>
  </si>
  <si>
    <t>PEHE20</t>
  </si>
  <si>
    <t>PEMB40</t>
  </si>
  <si>
    <t>RATS40</t>
  </si>
  <si>
    <t>RHIG40</t>
  </si>
  <si>
    <t>ROCK40</t>
  </si>
  <si>
    <t>RYEH40</t>
  </si>
  <si>
    <t>SAES20</t>
  </si>
  <si>
    <t>SEAB40</t>
  </si>
  <si>
    <t>SELL40</t>
  </si>
  <si>
    <t>SHBA40</t>
  </si>
  <si>
    <t>SIZE40</t>
  </si>
  <si>
    <t>SLOY10</t>
  </si>
  <si>
    <t>SPLN40</t>
  </si>
  <si>
    <t>STAH4A</t>
  </si>
  <si>
    <t>STAH4B</t>
  </si>
  <si>
    <t>STAY40</t>
  </si>
  <si>
    <t>STEW40</t>
  </si>
  <si>
    <t>STRB20</t>
  </si>
  <si>
    <t>STRL10</t>
  </si>
  <si>
    <t>STRW10</t>
  </si>
  <si>
    <t>SUND40</t>
  </si>
  <si>
    <t>TEMP2A</t>
  </si>
  <si>
    <t>TEMP2B</t>
  </si>
  <si>
    <t>THOM41</t>
  </si>
  <si>
    <t>TORN40</t>
  </si>
  <si>
    <t>USKM20</t>
  </si>
  <si>
    <t>WALP40_EME</t>
  </si>
  <si>
    <t>WBUR40</t>
  </si>
  <si>
    <t>WDOD10</t>
  </si>
  <si>
    <t>WHSO20</t>
  </si>
  <si>
    <t>WILE40</t>
  </si>
  <si>
    <t>WISD20_LPN</t>
  </si>
  <si>
    <t>WLEE20</t>
  </si>
  <si>
    <t>WLEX20</t>
  </si>
  <si>
    <t>WYLF40</t>
  </si>
  <si>
    <t>BHLA10</t>
  </si>
  <si>
    <t>BLHI40</t>
  </si>
  <si>
    <t>DORE11</t>
  </si>
  <si>
    <t>DORE12</t>
  </si>
  <si>
    <t>GILB10</t>
  </si>
  <si>
    <t>KYPE10</t>
  </si>
  <si>
    <t>MIDM10</t>
  </si>
  <si>
    <t>MILS1Q</t>
  </si>
  <si>
    <t>ABBA10</t>
  </si>
  <si>
    <t>RICH40</t>
  </si>
  <si>
    <t>CHIL40</t>
  </si>
  <si>
    <t>ABED10</t>
  </si>
  <si>
    <t>NEDE20</t>
  </si>
  <si>
    <t>GLKO10</t>
  </si>
  <si>
    <t>Tariffs (£/kW)</t>
  </si>
  <si>
    <t>System Peak</t>
  </si>
  <si>
    <t>Shared 
Year Round</t>
  </si>
  <si>
    <t>Not Shared Year Round</t>
  </si>
  <si>
    <t>Zone Name</t>
  </si>
  <si>
    <t>Sharing: YRS % of YR tariff</t>
  </si>
  <si>
    <t>Current 27 Zones</t>
  </si>
  <si>
    <t>North Scotland</t>
  </si>
  <si>
    <t>East Aberdeenshire</t>
  </si>
  <si>
    <t>Western Highlands</t>
  </si>
  <si>
    <t>Skye and Lochalsh</t>
  </si>
  <si>
    <t>Eastern Grampian and Tayside</t>
  </si>
  <si>
    <t>Central Grampian</t>
  </si>
  <si>
    <t>Argyll</t>
  </si>
  <si>
    <t>The Trossachs</t>
  </si>
  <si>
    <t>Stirlingshire and Fife</t>
  </si>
  <si>
    <t>South West Scotlands</t>
  </si>
  <si>
    <t>Lothian and Borders</t>
  </si>
  <si>
    <t>Solway and Cheviot</t>
  </si>
  <si>
    <t>North East England</t>
  </si>
  <si>
    <t>North Lancashire and The Lakes</t>
  </si>
  <si>
    <t>South Lancashire, Yorkshire and Humber</t>
  </si>
  <si>
    <t>North Midlands and North Wales</t>
  </si>
  <si>
    <t>South Lincolnshire and North Norfolk</t>
  </si>
  <si>
    <t>Mid Wales and The Midlands</t>
  </si>
  <si>
    <t>Anglesey and Snowdon</t>
  </si>
  <si>
    <t>Pembrokeshire</t>
  </si>
  <si>
    <t>South Wales &amp; Gloucester</t>
  </si>
  <si>
    <t>Cotswold</t>
  </si>
  <si>
    <t>Central London</t>
  </si>
  <si>
    <t>Essex and Kent</t>
  </si>
  <si>
    <t>Oxfordshire, Surrey and Sussex</t>
  </si>
  <si>
    <t>Somerset and Wessex</t>
  </si>
  <si>
    <t>West Devon and Cornwall</t>
  </si>
  <si>
    <t>RPI Zone</t>
  </si>
  <si>
    <t>CCGT</t>
  </si>
  <si>
    <t>ALF</t>
  </si>
  <si>
    <t>BLAH10</t>
  </si>
  <si>
    <t>INDQ40</t>
  </si>
  <si>
    <t>SPIT10</t>
  </si>
  <si>
    <t>TILB20</t>
  </si>
  <si>
    <t>Station</t>
  </si>
  <si>
    <t>Generator Type</t>
  </si>
  <si>
    <t>Carbon / Low Carbon</t>
  </si>
  <si>
    <t>Generation A - Peak Security Load Factor</t>
  </si>
  <si>
    <t>Generation A - 
Peak Security Per node
(Transport Model)</t>
  </si>
  <si>
    <t>Generation B - Year Round Scaling Factor</t>
  </si>
  <si>
    <t>Generation B - 
Year Round per node
(Transport Model)</t>
  </si>
  <si>
    <t>LOVE40</t>
  </si>
  <si>
    <t/>
  </si>
  <si>
    <t>Aberarder Wind Farm</t>
  </si>
  <si>
    <t>Wind Onshore</t>
  </si>
  <si>
    <t>Aberdeen Offshore Wind Farm</t>
  </si>
  <si>
    <t>Wind Offshore</t>
  </si>
  <si>
    <t>Abergelli Power Limited</t>
  </si>
  <si>
    <t>OCGT</t>
  </si>
  <si>
    <t>SWAN20_SPM</t>
  </si>
  <si>
    <t>Aberthaw</t>
  </si>
  <si>
    <t>Coal</t>
  </si>
  <si>
    <t>A'Chruach Wind Farm</t>
  </si>
  <si>
    <t>Afton Wind Farm</t>
  </si>
  <si>
    <t>Aigas (part of the Beauly Cascade)</t>
  </si>
  <si>
    <t>Hydro</t>
  </si>
  <si>
    <t>Aikengall II Windfarm</t>
  </si>
  <si>
    <t>Aikengall IIa Wind Farm</t>
  </si>
  <si>
    <t>Alverdiscott</t>
  </si>
  <si>
    <t>Pump Storage</t>
  </si>
  <si>
    <t>ALVE4A</t>
  </si>
  <si>
    <t>An Suidhe Wind Farm, Argyll (SRO)</t>
  </si>
  <si>
    <t>Arecleoch</t>
  </si>
  <si>
    <t>Axminster</t>
  </si>
  <si>
    <t>AXMI40_SEP</t>
  </si>
  <si>
    <t>AXMI40_WPD</t>
  </si>
  <si>
    <t>Bad a Cheo Wind Farm</t>
  </si>
  <si>
    <t>Baglan Bay</t>
  </si>
  <si>
    <t>Barrow Offshore Wind Farm</t>
  </si>
  <si>
    <t>Beatrice Wind Farm</t>
  </si>
  <si>
    <t>Beaw Field Wind Farm</t>
  </si>
  <si>
    <t>BEWF10</t>
  </si>
  <si>
    <t>Beinneun Wind Farm</t>
  </si>
  <si>
    <t>Benbrack Wind Farm</t>
  </si>
  <si>
    <t>KEON10</t>
  </si>
  <si>
    <t>Bhlaraidh Wind Farm</t>
  </si>
  <si>
    <t>Blackcraig Wind Farm</t>
  </si>
  <si>
    <t>Blacklaw</t>
  </si>
  <si>
    <t>Blacklaw Extension</t>
  </si>
  <si>
    <t>Bolney (Nature Reserve)</t>
  </si>
  <si>
    <t>Bolney</t>
  </si>
  <si>
    <t>Braintree</t>
  </si>
  <si>
    <t>Bramford</t>
  </si>
  <si>
    <t>Bredbury</t>
  </si>
  <si>
    <t>BRED20</t>
  </si>
  <si>
    <t>Burbo Bank Extension Offshore Wind Farm</t>
  </si>
  <si>
    <t>Burwell</t>
  </si>
  <si>
    <t>C.Gen Killingholme North Power Station</t>
  </si>
  <si>
    <t>Cairn Duhie Wind Farm</t>
  </si>
  <si>
    <t>KNOC20</t>
  </si>
  <si>
    <t>Capenhurst Gas</t>
  </si>
  <si>
    <t>Carraig Gheal Wind Farm</t>
  </si>
  <si>
    <t>Carrington</t>
  </si>
  <si>
    <t>Carrington Power Station</t>
  </si>
  <si>
    <t>CDCL</t>
  </si>
  <si>
    <t>Chickerell</t>
  </si>
  <si>
    <t>Chirmorie Wind Farm</t>
  </si>
  <si>
    <t>MAHI10</t>
  </si>
  <si>
    <t>Clash Gour</t>
  </si>
  <si>
    <t>CLGO20</t>
  </si>
  <si>
    <t>Clashindarroch Extension</t>
  </si>
  <si>
    <t>CAIN20</t>
  </si>
  <si>
    <t>Cleve Hill Solar Park</t>
  </si>
  <si>
    <t>Clunie (part of the Clunie Cascade)</t>
  </si>
  <si>
    <t>Clyde North</t>
  </si>
  <si>
    <t>Clyde South</t>
  </si>
  <si>
    <t>Codling Park Wind Farm</t>
  </si>
  <si>
    <t>PENT40</t>
  </si>
  <si>
    <t>Connahs Quay</t>
  </si>
  <si>
    <t>Coopers Lane Kirkby</t>
  </si>
  <si>
    <t>Corby</t>
  </si>
  <si>
    <t>Corriegarth</t>
  </si>
  <si>
    <t>Corriemoillie Wind Farm</t>
  </si>
  <si>
    <t>Coryton</t>
  </si>
  <si>
    <t>Costa Head Wind Farm</t>
  </si>
  <si>
    <t>COST10</t>
  </si>
  <si>
    <t>Cour Wind Farm</t>
  </si>
  <si>
    <t>Coventry</t>
  </si>
  <si>
    <t>Cowes</t>
  </si>
  <si>
    <t>Cowley</t>
  </si>
  <si>
    <t>CPG Power</t>
  </si>
  <si>
    <t>Creag Riabhach Wind Farm</t>
  </si>
  <si>
    <t>Crookedstane Windfarm</t>
  </si>
  <si>
    <t>Crossdykes</t>
  </si>
  <si>
    <t>Crossdykes Extension</t>
  </si>
  <si>
    <t>Cruachan</t>
  </si>
  <si>
    <t>Crystal Rig 2 Wind Farm</t>
  </si>
  <si>
    <t>Crystal Rig 3 Wind Farm</t>
  </si>
  <si>
    <t>Culligran (part of the Beauly Cascade)</t>
  </si>
  <si>
    <t>Cumberhead</t>
  </si>
  <si>
    <t>Dalquhandy Wind Farm</t>
  </si>
  <si>
    <t>Damhead Creek</t>
  </si>
  <si>
    <t>Damhead Creek II</t>
  </si>
  <si>
    <t>Deanie (part of the Beauly Cascade)</t>
  </si>
  <si>
    <t>Deeside</t>
  </si>
  <si>
    <t>Dersalloch Wind Farm</t>
  </si>
  <si>
    <t>Derwent</t>
  </si>
  <si>
    <t>CHP</t>
  </si>
  <si>
    <t>Didcot B</t>
  </si>
  <si>
    <t>Dinorwig</t>
  </si>
  <si>
    <t>Dogger Bank Project 1</t>
  </si>
  <si>
    <t>CREB40</t>
  </si>
  <si>
    <t>Dogger Bank Project 2</t>
  </si>
  <si>
    <t>Dogger Bank Project 4</t>
  </si>
  <si>
    <t>Dorenell Windfarm</t>
  </si>
  <si>
    <t>Douglas West</t>
  </si>
  <si>
    <t>Douglas West Extension</t>
  </si>
  <si>
    <t>Drax (Biomass)</t>
  </si>
  <si>
    <t>Biomass</t>
  </si>
  <si>
    <t>Drax (CCGT)</t>
  </si>
  <si>
    <t>Drax (Coal)</t>
  </si>
  <si>
    <t>Dudgeon Offshore Wind Farm</t>
  </si>
  <si>
    <t>Dungeness B</t>
  </si>
  <si>
    <t>Nuclear</t>
  </si>
  <si>
    <t>Dunlaw Extension</t>
  </si>
  <si>
    <t>Dunmaglass Wind Farm</t>
  </si>
  <si>
    <t>East Anglia 3</t>
  </si>
  <si>
    <t>East Anglia 6</t>
  </si>
  <si>
    <t>East Anglia One</t>
  </si>
  <si>
    <t>Edinbane Wind, Skye</t>
  </si>
  <si>
    <t>Eggborough</t>
  </si>
  <si>
    <t>EGGB40</t>
  </si>
  <si>
    <t>Elchies Wind Farm</t>
  </si>
  <si>
    <t>ELCH10</t>
  </si>
  <si>
    <t>Elstree</t>
  </si>
  <si>
    <t>ELST20</t>
  </si>
  <si>
    <t>Energy Isles</t>
  </si>
  <si>
    <t>KERG20</t>
  </si>
  <si>
    <t>Enfield</t>
  </si>
  <si>
    <t>Enoch Hill</t>
  </si>
  <si>
    <t>ENHI10</t>
  </si>
  <si>
    <t>Errochty</t>
  </si>
  <si>
    <t>Ewe Hill</t>
  </si>
  <si>
    <t>Exeter</t>
  </si>
  <si>
    <t>Fallago Rig 2</t>
  </si>
  <si>
    <t>Fallago Rig Wind Farm</t>
  </si>
  <si>
    <t>Farr Wind Farm, Tomatin</t>
  </si>
  <si>
    <t>Fasnakyle G1 &amp; G2</t>
  </si>
  <si>
    <t>Fawley CHP</t>
  </si>
  <si>
    <t>Ferrybridge D</t>
  </si>
  <si>
    <t>FERR20</t>
  </si>
  <si>
    <t>Ffestiniog</t>
  </si>
  <si>
    <t>Finlarig</t>
  </si>
  <si>
    <t>Firth of Forth Offshore Wind Farm 2A</t>
  </si>
  <si>
    <t>BRNX40</t>
  </si>
  <si>
    <t>Firth of Forth Offshore Wind Farm 2B</t>
  </si>
  <si>
    <t>Firth of Forth Phase 1</t>
  </si>
  <si>
    <t>TEAL20</t>
  </si>
  <si>
    <t>Foyers</t>
  </si>
  <si>
    <t>Freasdail</t>
  </si>
  <si>
    <t>Galawhistle Wind Farm</t>
  </si>
  <si>
    <t>Galloper Wind Farm</t>
  </si>
  <si>
    <t>Gateway Energy Centre Power Station</t>
  </si>
  <si>
    <t>Gilston Hill Wind Farm</t>
  </si>
  <si>
    <t>Glen App Windfarm</t>
  </si>
  <si>
    <t>Glen Kyllachy Wind Farm</t>
  </si>
  <si>
    <t>Glen Ullinish Wind Farm</t>
  </si>
  <si>
    <t>GLNU10</t>
  </si>
  <si>
    <t>Glendoe</t>
  </si>
  <si>
    <t>Glenmoriston (part of the Moriston Cascade)</t>
  </si>
  <si>
    <t>Glenmuckloch Pumped Storage</t>
  </si>
  <si>
    <t>GLMU10</t>
  </si>
  <si>
    <t>Glenmuckloch Wind Farm</t>
  </si>
  <si>
    <t>Glenshero</t>
  </si>
  <si>
    <t>MELG10</t>
  </si>
  <si>
    <t>Gordonbush Wind Farm</t>
  </si>
  <si>
    <t>Grain</t>
  </si>
  <si>
    <t>Grangemouth CHP</t>
  </si>
  <si>
    <t>Great Yarmouth</t>
  </si>
  <si>
    <t>Greater Gabbard Offshore Wind Farm</t>
  </si>
  <si>
    <t>Greenwire Wind Farm - Pentir</t>
  </si>
  <si>
    <t>Griffin Wind Farm</t>
  </si>
  <si>
    <t>Gunfleet Sands II Offshore Wind Farm</t>
  </si>
  <si>
    <t>Gunfleet Sands Offshore Wind Farm</t>
  </si>
  <si>
    <t>Gwynt Y Mor Offshore Wind Farm</t>
  </si>
  <si>
    <t>Hadyard Hill</t>
  </si>
  <si>
    <t>Hagshaw Hill Phase 1</t>
  </si>
  <si>
    <t>Hagshaw Hill Phase 2</t>
  </si>
  <si>
    <t>Halsary Wind Farm</t>
  </si>
  <si>
    <t>Harestanes</t>
  </si>
  <si>
    <t>Harker</t>
  </si>
  <si>
    <t>Harryburn Wind Farm</t>
  </si>
  <si>
    <t>ELVA2Q</t>
  </si>
  <si>
    <t>ELVA2R</t>
  </si>
  <si>
    <t>Harting Rig Wind Farm</t>
  </si>
  <si>
    <t>Hartlepool</t>
  </si>
  <si>
    <t>Hesta Head Wind Farm</t>
  </si>
  <si>
    <t>HEST10</t>
  </si>
  <si>
    <t>Heysham Power Station</t>
  </si>
  <si>
    <t>Hinkley Point B</t>
  </si>
  <si>
    <t>Hinkley Point C</t>
  </si>
  <si>
    <t>Hirwaun Power Station</t>
  </si>
  <si>
    <t>Holyhead</t>
  </si>
  <si>
    <t>Hopsrig Wind Farm</t>
  </si>
  <si>
    <t>Hornsea Power Station 1A</t>
  </si>
  <si>
    <t>Hornsea Power Station 1B</t>
  </si>
  <si>
    <t>Hornsea Power Station 1C</t>
  </si>
  <si>
    <t>Hornsea Power Station 2A</t>
  </si>
  <si>
    <t>Hornsea Power Station 2B</t>
  </si>
  <si>
    <t>Hornsea Power Station 2C</t>
  </si>
  <si>
    <t>Hornsea Power Station 3A-1 (formerly 3A)</t>
  </si>
  <si>
    <t>Hornsea Power Station 3A-2 (formerly 3B)</t>
  </si>
  <si>
    <t>Hornsea Power Station Project 3B-1 (formerly 3C)</t>
  </si>
  <si>
    <t>Hornsea Power Station Project 3B-2 (formerly 3D)</t>
  </si>
  <si>
    <t>Humber Gateway Offshore Wind Farm</t>
  </si>
  <si>
    <t>Hunterston</t>
  </si>
  <si>
    <t>Hutton</t>
  </si>
  <si>
    <t>Immingham</t>
  </si>
  <si>
    <t>Inch Cape Offshore Wind Farm Platform 1</t>
  </si>
  <si>
    <t>COCK20</t>
  </si>
  <si>
    <t>Inch Cape Offshore Wind Farm Platform 2</t>
  </si>
  <si>
    <t>Indian Queens (National Reserve)</t>
  </si>
  <si>
    <t>Indian Queens</t>
  </si>
  <si>
    <t>Indian Queens (PP)</t>
  </si>
  <si>
    <t>Invergarry (part of the Garry Cascade)</t>
  </si>
  <si>
    <t>Iver</t>
  </si>
  <si>
    <t>IVER4A</t>
  </si>
  <si>
    <t>IVER4B</t>
  </si>
  <si>
    <t>J G Pears</t>
  </si>
  <si>
    <t>Keadby</t>
  </si>
  <si>
    <t>Keadby II</t>
  </si>
  <si>
    <t>Kearsley</t>
  </si>
  <si>
    <t>KEAR40</t>
  </si>
  <si>
    <t>Keith Hill Wind Farm</t>
  </si>
  <si>
    <t>Kemsley Battery</t>
  </si>
  <si>
    <t>Kennoxhead Wind Farm</t>
  </si>
  <si>
    <t>Kennoxhead Wind Farm Extension</t>
  </si>
  <si>
    <t>Kilbraur Wind Farm</t>
  </si>
  <si>
    <t>Kilgallioch</t>
  </si>
  <si>
    <t>Killingholme</t>
  </si>
  <si>
    <t>Kilmorack (part of the Beauly Cascade)</t>
  </si>
  <si>
    <t>Kings Lynn A</t>
  </si>
  <si>
    <t>Kings Lynn B</t>
  </si>
  <si>
    <t>KINL40</t>
  </si>
  <si>
    <t>Kirkby</t>
  </si>
  <si>
    <t>Kype Muir</t>
  </si>
  <si>
    <t>Laleham</t>
  </si>
  <si>
    <t>LALE20_SEP</t>
  </si>
  <si>
    <t>LALE20_SPN</t>
  </si>
  <si>
    <t>Landulph</t>
  </si>
  <si>
    <t>LAND4A</t>
  </si>
  <si>
    <t>LAND4B</t>
  </si>
  <si>
    <t>Langage</t>
  </si>
  <si>
    <t>Limekilns</t>
  </si>
  <si>
    <t>Lincs Offshore Wind Farm</t>
  </si>
  <si>
    <t>Little Barford</t>
  </si>
  <si>
    <t>Llanwern Phase 1</t>
  </si>
  <si>
    <t>Llanwern Phase 2</t>
  </si>
  <si>
    <t>Loch Luichart Extension II</t>
  </si>
  <si>
    <t>Lochay (Part of Killin Cascade Hydro Scheme)</t>
  </si>
  <si>
    <t>Lochgoin Solar Farm</t>
  </si>
  <si>
    <t>Lochluichart</t>
  </si>
  <si>
    <t>Loganhead Windfarm</t>
  </si>
  <si>
    <t>London Array Offshore Wind Farm</t>
  </si>
  <si>
    <t>Lorg Wind Farm</t>
  </si>
  <si>
    <t>Lovedean</t>
  </si>
  <si>
    <t>Luichart (part of the Conon Cascade)</t>
  </si>
  <si>
    <t>Lynemouth Power Station</t>
  </si>
  <si>
    <t>Mannington</t>
  </si>
  <si>
    <t>MANN40</t>
  </si>
  <si>
    <t>Marchwood</t>
  </si>
  <si>
    <t>Mark Hill Wind Farm</t>
  </si>
  <si>
    <t>Medway Power Station</t>
  </si>
  <si>
    <t>MeyGen Tidal</t>
  </si>
  <si>
    <t>Tidal</t>
  </si>
  <si>
    <t>Middle Muir Wind Farm</t>
  </si>
  <si>
    <t>Milford Haven</t>
  </si>
  <si>
    <t>Millbrook Power</t>
  </si>
  <si>
    <t>Millennium South</t>
  </si>
  <si>
    <t>Millennium Wind</t>
  </si>
  <si>
    <t>Minnygap</t>
  </si>
  <si>
    <t>Monquhill Wind Farm</t>
  </si>
  <si>
    <t>Moray Firth Offshore Wind Farm</t>
  </si>
  <si>
    <t>Moray Offshore West Windfarm</t>
  </si>
  <si>
    <t>Mossford (part of the Conon Cascade)</t>
  </si>
  <si>
    <t>Mossy Hill Wind Farm</t>
  </si>
  <si>
    <t>Muaitheabhal Wind Farm</t>
  </si>
  <si>
    <t>MUAI10</t>
  </si>
  <si>
    <t>Nant</t>
  </si>
  <si>
    <t>Neart Na Gaoithe Offshore Wind Farm</t>
  </si>
  <si>
    <t>North Hyde</t>
  </si>
  <si>
    <t>North Kyle New Cumnock</t>
  </si>
  <si>
    <t>North Lowther Energy Initiative</t>
  </si>
  <si>
    <t>Norwich Battery</t>
  </si>
  <si>
    <t>Norwich</t>
  </si>
  <si>
    <t>Nursling</t>
  </si>
  <si>
    <t>Oldbury Battery</t>
  </si>
  <si>
    <t>OLDS10</t>
  </si>
  <si>
    <t>Ormonde Offshore Wind Farm</t>
  </si>
  <si>
    <t>Orrin (part of the Conon Cascade)</t>
  </si>
  <si>
    <t>Pembroke Power Station</t>
  </si>
  <si>
    <t>Pen Y Cymoedd Wind Farm</t>
  </si>
  <si>
    <t>Pencloe Windfarm</t>
  </si>
  <si>
    <t>Peterborough</t>
  </si>
  <si>
    <t>Peterhead</t>
  </si>
  <si>
    <t>Pogbie Wind Farm</t>
  </si>
  <si>
    <t>Powersite @ Drakelow</t>
  </si>
  <si>
    <t>Priestgill Wind Farm</t>
  </si>
  <si>
    <t>ELVA40</t>
  </si>
  <si>
    <t>Progress Power Station</t>
  </si>
  <si>
    <t>Race Bank Wind Farm</t>
  </si>
  <si>
    <t>Rampion Offshore Wind Farm</t>
  </si>
  <si>
    <t>Ratcliffe on Soar</t>
  </si>
  <si>
    <t>Robin Rigg East Offshore Wind Farm</t>
  </si>
  <si>
    <t>Robin Rigg West Offshore Wind Farm</t>
  </si>
  <si>
    <t>Rochdale</t>
  </si>
  <si>
    <t>ROCH40</t>
  </si>
  <si>
    <t>Rocksavage</t>
  </si>
  <si>
    <t>Rye House</t>
  </si>
  <si>
    <t>Sallachy Wind Farm</t>
  </si>
  <si>
    <t>Saltend</t>
  </si>
  <si>
    <t>Sandy Knowe Wind Farm</t>
  </si>
  <si>
    <t>Sanquhar II Wind Farm</t>
  </si>
  <si>
    <t>Sanquhar Wind Farm</t>
  </si>
  <si>
    <t>Seabank</t>
  </si>
  <si>
    <t>Seabank Battery</t>
  </si>
  <si>
    <t>Sellafield</t>
  </si>
  <si>
    <t>Sellindge</t>
  </si>
  <si>
    <t>Severn Power</t>
  </si>
  <si>
    <t>Sheirdrim Wind Farm</t>
  </si>
  <si>
    <t>Shepherds Rig Wind Farm</t>
  </si>
  <si>
    <t>Sheringham Shoal Offshore Wind Farm</t>
  </si>
  <si>
    <t>Shoreham</t>
  </si>
  <si>
    <t>Sizewell B</t>
  </si>
  <si>
    <t>Sloy G2 and G3</t>
  </si>
  <si>
    <t>Sofia Offshore Wind Farm</t>
  </si>
  <si>
    <t>LACK40</t>
  </si>
  <si>
    <t>South Humber Bank</t>
  </si>
  <si>
    <t>South Kyle</t>
  </si>
  <si>
    <t>Spalding</t>
  </si>
  <si>
    <t>Spalding Energy Expansion</t>
  </si>
  <si>
    <t>Spennymoor</t>
  </si>
  <si>
    <t>SPEN4A</t>
  </si>
  <si>
    <t>SPEN4B</t>
  </si>
  <si>
    <t>Staythorpe C</t>
  </si>
  <si>
    <t>Stornoway Wind Farm</t>
  </si>
  <si>
    <t>STWN10</t>
  </si>
  <si>
    <t>Stranoch Wind Farm</t>
  </si>
  <si>
    <t>Strathy North and South Wind</t>
  </si>
  <si>
    <t>Strathy Wood</t>
  </si>
  <si>
    <t>Stronelairg</t>
  </si>
  <si>
    <t>Sundon Battery</t>
  </si>
  <si>
    <t>Sundon</t>
  </si>
  <si>
    <t>Sutton Bridge</t>
  </si>
  <si>
    <t>Swansea Bay</t>
  </si>
  <si>
    <t>Taunton</t>
  </si>
  <si>
    <t>TAUN4A</t>
  </si>
  <si>
    <t>TAUN4B</t>
  </si>
  <si>
    <t>Taylors Lane</t>
  </si>
  <si>
    <t>Tees CCPP</t>
  </si>
  <si>
    <t>Tees Renewable Energy Plant</t>
  </si>
  <si>
    <t>Templeborough</t>
  </si>
  <si>
    <t>Thanet Extension Offshore Wind Farm</t>
  </si>
  <si>
    <t>Thanet Offshore Wind Farm</t>
  </si>
  <si>
    <t>Thurrock</t>
  </si>
  <si>
    <t>Toddleburn Wind Farm</t>
  </si>
  <si>
    <t>Torness</t>
  </si>
  <si>
    <t>Trafford Power</t>
  </si>
  <si>
    <t>Tralorg Wind Farm</t>
  </si>
  <si>
    <t>Triton Knoll Offshore Wind Farm</t>
  </si>
  <si>
    <t>Twentyshilling Wind Farm</t>
  </si>
  <si>
    <t>Uskmouth</t>
  </si>
  <si>
    <t>Viking Wind Farm</t>
  </si>
  <si>
    <t>Walney 3 Offshore Wind Farm</t>
  </si>
  <si>
    <t>Walney 4 Offshore Wind Farm</t>
  </si>
  <si>
    <t>Walney I Offshore Wind Farm</t>
  </si>
  <si>
    <t>Walney II Offshore Wind Farm</t>
  </si>
  <si>
    <t>Walpole</t>
  </si>
  <si>
    <t>WALP40_EPN</t>
  </si>
  <si>
    <t>Warley</t>
  </si>
  <si>
    <t>WARL20</t>
  </si>
  <si>
    <t>West Burton A</t>
  </si>
  <si>
    <t>West Burton B</t>
  </si>
  <si>
    <t>West of Duddon Sands Offshore Wind Farm</t>
  </si>
  <si>
    <t>West Weybridge</t>
  </si>
  <si>
    <t>WWEY20</t>
  </si>
  <si>
    <t>Westermost Rough Offshore Wind Farm</t>
  </si>
  <si>
    <t>Whitelaw Brae Windfarm</t>
  </si>
  <si>
    <t>Whitelee</t>
  </si>
  <si>
    <t>Whitelee Extension</t>
  </si>
  <si>
    <t>Whiteside Hill Wind Farm</t>
  </si>
  <si>
    <t>Willington</t>
  </si>
  <si>
    <t>Willington Battery</t>
  </si>
  <si>
    <t>Willow Wind Farm</t>
  </si>
  <si>
    <t>WILW10</t>
  </si>
  <si>
    <t>Wilton</t>
  </si>
  <si>
    <t>Windy Rig Wind Farm</t>
  </si>
  <si>
    <t>Windy Standard II (Brockloch Rig 1) Wind Farm</t>
  </si>
  <si>
    <t>Windy Standard III Wind Farm</t>
  </si>
  <si>
    <t>Carbon</t>
  </si>
  <si>
    <t>Low Carbon</t>
  </si>
  <si>
    <t>27 Zone</t>
  </si>
  <si>
    <t>Stations which failed to show in Relevant Node information</t>
  </si>
  <si>
    <t>Effective Nodal Tariff</t>
  </si>
  <si>
    <t xml:space="preserve">YRS Nodal Price </t>
  </si>
  <si>
    <t xml:space="preserve">YRNS Nodal Price </t>
  </si>
  <si>
    <t>Effective Peak</t>
  </si>
  <si>
    <t>Effective YRS</t>
  </si>
  <si>
    <t>Effective YRNS</t>
  </si>
  <si>
    <t>Nodal Calcs for actual stations (data source March 2020 Final Model for 2020/21)</t>
  </si>
  <si>
    <t>Row Labels</t>
  </si>
  <si>
    <t>Grand Total</t>
  </si>
  <si>
    <t>Max of YR Nodal Price</t>
  </si>
  <si>
    <t>Min of YR Nodal Price</t>
  </si>
  <si>
    <t>Range</t>
  </si>
  <si>
    <t>Max of PS Nodal Price</t>
  </si>
  <si>
    <t>Min of PS Nodal Price</t>
  </si>
  <si>
    <t>Max of Effective Nodal Tariff</t>
  </si>
  <si>
    <t>Min of Effective Nodal Tariff</t>
  </si>
  <si>
    <t>YR Nodal Prices</t>
  </si>
  <si>
    <t>Peak Nodal Prices</t>
  </si>
  <si>
    <t>Effective Nodal Prices</t>
  </si>
  <si>
    <t>Stations with zero generation capacity on them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</si>
</sst>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"/>
    <numFmt numFmtId="165" formatCode="0.0%"/>
    <numFmt numFmtId="166" formatCode="0.0000"/>
    <numFmt numFmtId="167" formatCode="0.0000%"/>
  </numFmts>
  <fonts count="14" x14ac:knownFonts="1">
    <font>
      <sz val="11"/>
      <color theme="1"/>
      <name val="Calibri"/>
      <family val="2"/>
      <scheme val="minor"/>
    </font>
    <font>
      <sz val="8"/>
      <color rgb="FF454545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rgb="FF0000FF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5D9F1"/>
        <bgColor rgb="FF000000"/>
      </patternFill>
    </fill>
    <fill>
      <patternFill patternType="solid">
        <fgColor rgb="FFC4BD97"/>
        <bgColor rgb="FF000000"/>
      </patternFill>
    </fill>
    <fill>
      <patternFill patternType="solid">
        <fgColor rgb="FFF2DCDB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EBF1DE"/>
        <bgColor rgb="FF000000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 style="thin">
        <color rgb="FF95B3D7"/>
      </top>
      <bottom/>
      <diagonal/>
    </border>
    <border>
      <left/>
      <right/>
      <top/>
      <bottom style="thin">
        <color theme="4" tint="0.39997558519241921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center"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/>
    <xf numFmtId="0" fontId="3" fillId="3" borderId="0" xfId="0" applyFont="1" applyFill="1" applyAlignment="1">
      <alignment vertical="center" wrapText="1"/>
    </xf>
    <xf numFmtId="0" fontId="4" fillId="0" borderId="0" xfId="0" applyFont="1"/>
    <xf numFmtId="164" fontId="5" fillId="0" borderId="0" xfId="0" applyNumberFormat="1" applyFont="1"/>
    <xf numFmtId="0" fontId="5" fillId="3" borderId="0" xfId="0" applyFont="1" applyFill="1"/>
    <xf numFmtId="0" fontId="4" fillId="4" borderId="0" xfId="0" applyFont="1" applyFill="1"/>
    <xf numFmtId="0" fontId="7" fillId="0" borderId="0" xfId="0" applyFont="1"/>
    <xf numFmtId="0" fontId="0" fillId="0" borderId="0" xfId="0" applyAlignment="1">
      <alignment wrapText="1"/>
    </xf>
    <xf numFmtId="165" fontId="0" fillId="0" borderId="0" xfId="1" applyNumberFormat="1" applyFont="1"/>
    <xf numFmtId="10" fontId="0" fillId="0" borderId="0" xfId="1" applyNumberFormat="1" applyFont="1"/>
    <xf numFmtId="0" fontId="8" fillId="5" borderId="0" xfId="0" applyFont="1" applyFill="1" applyAlignment="1">
      <alignment horizontal="center" vertical="top" wrapText="1"/>
    </xf>
    <xf numFmtId="0" fontId="8" fillId="6" borderId="0" xfId="0" applyFont="1" applyFill="1" applyAlignment="1">
      <alignment horizontal="center" vertical="top" wrapText="1"/>
    </xf>
    <xf numFmtId="0" fontId="8" fillId="7" borderId="0" xfId="0" applyFont="1" applyFill="1" applyAlignment="1">
      <alignment horizontal="center" vertical="top" wrapText="1"/>
    </xf>
    <xf numFmtId="0" fontId="8" fillId="8" borderId="0" xfId="0" applyFont="1" applyFill="1" applyAlignment="1">
      <alignment horizontal="center" vertical="top" wrapText="1"/>
    </xf>
    <xf numFmtId="0" fontId="8" fillId="9" borderId="0" xfId="0" applyFont="1" applyFill="1" applyAlignment="1">
      <alignment horizontal="center" vertical="top" wrapText="1"/>
    </xf>
    <xf numFmtId="166" fontId="8" fillId="8" borderId="0" xfId="0" applyNumberFormat="1" applyFont="1" applyFill="1" applyAlignment="1">
      <alignment horizontal="center" vertical="top" wrapText="1"/>
    </xf>
    <xf numFmtId="0" fontId="9" fillId="0" borderId="0" xfId="0" applyFont="1"/>
    <xf numFmtId="0" fontId="9" fillId="0" borderId="0" xfId="2" applyNumberFormat="1" applyFont="1"/>
    <xf numFmtId="167" fontId="9" fillId="0" borderId="0" xfId="1" applyNumberFormat="1" applyFont="1"/>
    <xf numFmtId="0" fontId="11" fillId="0" borderId="0" xfId="0" applyFont="1" applyProtection="1">
      <protection locked="0"/>
    </xf>
    <xf numFmtId="9" fontId="11" fillId="0" borderId="0" xfId="1" applyFont="1" applyProtection="1">
      <protection locked="0"/>
    </xf>
    <xf numFmtId="166" fontId="11" fillId="0" borderId="0" xfId="0" applyNumberFormat="1" applyFont="1"/>
    <xf numFmtId="9" fontId="11" fillId="0" borderId="0" xfId="1" applyFont="1" applyAlignment="1">
      <alignment horizontal="center"/>
    </xf>
    <xf numFmtId="0" fontId="9" fillId="0" borderId="0" xfId="0" applyFont="1" applyProtection="1">
      <protection locked="0"/>
    </xf>
    <xf numFmtId="0" fontId="10" fillId="0" borderId="0" xfId="0" applyFont="1"/>
    <xf numFmtId="166" fontId="10" fillId="0" borderId="0" xfId="0" applyNumberFormat="1" applyFont="1"/>
    <xf numFmtId="0" fontId="9" fillId="10" borderId="0" xfId="0" applyFont="1" applyFill="1"/>
    <xf numFmtId="0" fontId="8" fillId="0" borderId="0" xfId="0" applyFont="1"/>
    <xf numFmtId="165" fontId="0" fillId="0" borderId="0" xfId="1" applyNumberFormat="1" applyFont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7" fillId="11" borderId="2" xfId="0" applyFont="1" applyFill="1" applyBorder="1"/>
    <xf numFmtId="2" fontId="0" fillId="0" borderId="0" xfId="0" applyNumberFormat="1"/>
    <xf numFmtId="0" fontId="7" fillId="11" borderId="2" xfId="0" pivotButton="1" applyFont="1" applyFill="1" applyBorder="1"/>
    <xf numFmtId="0" fontId="1" fillId="0" borderId="1" xfId="0" pivotButton="1" applyFont="1" applyFill="1" applyBorder="1" applyAlignment="1">
      <alignment horizontal="center" vertical="center" wrapText="1"/>
    </xf>
    <xf numFmtId="0" fontId="1" fillId="0" borderId="0" xfId="0" pivotButton="1" applyFont="1" applyFill="1" applyBorder="1" applyAlignment="1">
      <alignment horizontal="center" vertical="center" wrapText="1"/>
    </xf>
    <xf numFmtId="0" fontId="2" fillId="0" borderId="0" xfId="0" applyFont="1" applyFill="1"/>
    <xf numFmtId="0" fontId="0" fillId="0" borderId="0" xfId="0" applyFill="1"/>
    <xf numFmtId="0" fontId="0" fillId="0" borderId="0" xfId="0" applyBorder="1"/>
    <xf numFmtId="0" fontId="0" fillId="0" borderId="0" xfId="0" pivotButton="1" applyFill="1"/>
    <xf numFmtId="2" fontId="0" fillId="12" borderId="0" xfId="0" applyNumberFormat="1" applyFill="1"/>
    <xf numFmtId="0" fontId="12" fillId="12" borderId="0" xfId="0" applyFont="1" applyFill="1" applyAlignment="1">
      <alignment horizontal="left"/>
    </xf>
    <xf numFmtId="0" fontId="12" fillId="12" borderId="0" xfId="0" applyNumberFormat="1" applyFont="1" applyFill="1"/>
    <xf numFmtId="0" fontId="1" fillId="12" borderId="0" xfId="0" applyFont="1" applyFill="1" applyBorder="1" applyAlignment="1">
      <alignment horizontal="center" vertical="center" wrapText="1"/>
    </xf>
    <xf numFmtId="2" fontId="7" fillId="12" borderId="0" xfId="0" applyNumberFormat="1" applyFont="1" applyFill="1" applyAlignment="1">
      <alignment vertical="center"/>
    </xf>
    <xf numFmtId="0" fontId="0" fillId="12" borderId="0" xfId="0" applyFill="1"/>
    <xf numFmtId="0" fontId="7" fillId="13" borderId="2" xfId="0" applyFont="1" applyFill="1" applyBorder="1"/>
    <xf numFmtId="0" fontId="0" fillId="12" borderId="0" xfId="0" applyFill="1" applyBorder="1"/>
    <xf numFmtId="0" fontId="12" fillId="12" borderId="0" xfId="0" applyFont="1" applyFill="1" applyBorder="1" applyAlignment="1">
      <alignment horizontal="left"/>
    </xf>
    <xf numFmtId="0" fontId="12" fillId="12" borderId="0" xfId="0" applyNumberFormat="1" applyFont="1" applyFill="1" applyBorder="1"/>
    <xf numFmtId="2" fontId="7" fillId="12" borderId="0" xfId="0" applyNumberFormat="1" applyFont="1" applyFill="1" applyBorder="1" applyAlignment="1">
      <alignment vertical="center"/>
    </xf>
    <xf numFmtId="0" fontId="7" fillId="12" borderId="0" xfId="0" applyFont="1" applyFill="1"/>
    <xf numFmtId="2" fontId="0" fillId="12" borderId="0" xfId="0" applyNumberFormat="1" applyFill="1" applyBorder="1"/>
    <xf numFmtId="0" fontId="7" fillId="12" borderId="0" xfId="0" applyFont="1" applyFill="1" applyBorder="1"/>
    <xf numFmtId="2" fontId="12" fillId="12" borderId="0" xfId="0" applyNumberFormat="1" applyFont="1" applyFill="1"/>
    <xf numFmtId="2" fontId="13" fillId="12" borderId="0" xfId="0" applyNumberFormat="1" applyFont="1" applyFill="1" applyBorder="1"/>
    <xf numFmtId="0" fontId="13" fillId="12" borderId="0" xfId="0" applyFont="1" applyFill="1" applyBorder="1"/>
    <xf numFmtId="0" fontId="2" fillId="12" borderId="0" xfId="0" applyFont="1" applyFill="1"/>
    <xf numFmtId="0" fontId="7" fillId="11" borderId="0" xfId="0" applyFont="1" applyFill="1" applyBorder="1"/>
    <xf numFmtId="0" fontId="2" fillId="12" borderId="0" xfId="0" applyFont="1" applyFill="1" applyBorder="1"/>
    <xf numFmtId="0" fontId="7" fillId="11" borderId="0" xfId="0" pivotButton="1" applyFont="1" applyFill="1" applyBorder="1"/>
    <xf numFmtId="0" fontId="2" fillId="0" borderId="0" xfId="0" pivotButton="1" applyFont="1" applyFill="1"/>
    <xf numFmtId="2" fontId="7" fillId="0" borderId="0" xfId="0" applyNumberFormat="1" applyFont="1"/>
    <xf numFmtId="2" fontId="7" fillId="12" borderId="0" xfId="0" applyNumberFormat="1" applyFont="1" applyFill="1" applyBorder="1"/>
  </cellXfs>
  <cellStyles count="3">
    <cellStyle name="Comma" xfId="2" builtinId="3"/>
    <cellStyle name="Normal" xfId="0" builtinId="0"/>
    <cellStyle name="Percent" xfId="1" builtinId="5"/>
  </cellStyles>
  <dxfs count="43">
    <dxf>
      <font>
        <color theme="0"/>
      </font>
    </dxf>
    <dxf>
      <fill>
        <patternFill patternType="solid">
          <bgColor theme="0"/>
        </patternFill>
      </fill>
    </dxf>
    <dxf>
      <numFmt numFmtId="2" formatCode="0.00"/>
    </dxf>
    <dxf>
      <font>
        <color theme="0"/>
      </font>
    </dxf>
    <dxf>
      <fill>
        <patternFill patternType="solid">
          <bgColor theme="0"/>
        </patternFill>
      </fill>
    </dxf>
    <dxf>
      <numFmt numFmtId="2" formatCode="0.00"/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 patternType="solid">
          <bgColor theme="0"/>
        </patternFill>
      </fill>
    </dxf>
    <dxf>
      <numFmt numFmtId="2" formatCode="0.00"/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 patternType="solid">
          <bgColor theme="0"/>
        </patternFill>
      </fill>
    </dxf>
    <dxf>
      <numFmt numFmtId="2" formatCode="0.00"/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  <fill>
        <patternFill patternType="solid">
          <fgColor indexed="64"/>
          <bgColor theme="0"/>
        </patternFill>
      </fill>
    </dxf>
    <dxf>
      <numFmt numFmtId="2" formatCode="0.00"/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  <fill>
        <patternFill patternType="solid">
          <fgColor indexed="64"/>
          <bgColor theme="0"/>
        </patternFill>
      </fill>
    </dxf>
    <dxf>
      <numFmt numFmtId="2" formatCode="0.00"/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 patternType="solid">
          <bgColor theme="0"/>
        </patternFill>
      </fill>
    </dxf>
    <dxf>
      <numFmt numFmtId="2" formatCode="0.00"/>
    </dxf>
    <dxf>
      <font>
        <color theme="0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auto="1"/>
      </font>
    </dxf>
    <dxf>
      <font>
        <color auto="1"/>
      </font>
    </dxf>
    <dxf>
      <font>
        <color theme="0"/>
      </font>
    </dxf>
    <dxf>
      <fill>
        <patternFill patternType="solid">
          <bgColor theme="0"/>
        </patternFill>
      </fill>
    </dxf>
    <dxf>
      <numFmt numFmtId="2" formatCode="0.00"/>
    </dxf>
    <dxf>
      <font>
        <color theme="0"/>
      </font>
    </dxf>
    <dxf>
      <font>
        <color theme="0"/>
      </font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3.xml"/><Relationship Id="rId1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27 Zones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2"/>
          <c:tx>
            <c:strRef>
              <c:f>Stations!$N$3</c:f>
              <c:strCache>
                <c:ptCount val="1"/>
                <c:pt idx="0">
                  <c:v>YR Nodal Price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Stations!$K$4:$K$204</c:f>
              <c:numCache>
                <c:formatCode>General</c:formatCode>
                <c:ptCount val="201"/>
                <c:pt idx="0">
                  <c:v>1</c:v>
                </c:pt>
                <c:pt idx="1">
                  <c:v>1</c:v>
                </c:pt>
                <c:pt idx="2">
                  <c:v>21</c:v>
                </c:pt>
                <c:pt idx="3">
                  <c:v>7</c:v>
                </c:pt>
                <c:pt idx="4">
                  <c:v>1</c:v>
                </c:pt>
                <c:pt idx="5">
                  <c:v>7</c:v>
                </c:pt>
                <c:pt idx="6">
                  <c:v>10</c:v>
                </c:pt>
                <c:pt idx="7">
                  <c:v>10</c:v>
                </c:pt>
                <c:pt idx="8">
                  <c:v>21</c:v>
                </c:pt>
                <c:pt idx="9">
                  <c:v>3</c:v>
                </c:pt>
                <c:pt idx="10">
                  <c:v>3</c:v>
                </c:pt>
                <c:pt idx="11">
                  <c:v>17</c:v>
                </c:pt>
                <c:pt idx="12">
                  <c:v>17</c:v>
                </c:pt>
                <c:pt idx="13">
                  <c:v>10</c:v>
                </c:pt>
                <c:pt idx="14">
                  <c:v>1</c:v>
                </c:pt>
                <c:pt idx="15">
                  <c:v>11</c:v>
                </c:pt>
                <c:pt idx="16">
                  <c:v>11</c:v>
                </c:pt>
                <c:pt idx="17">
                  <c:v>13</c:v>
                </c:pt>
                <c:pt idx="18">
                  <c:v>16</c:v>
                </c:pt>
                <c:pt idx="19">
                  <c:v>16</c:v>
                </c:pt>
                <c:pt idx="20">
                  <c:v>25</c:v>
                </c:pt>
                <c:pt idx="21">
                  <c:v>25</c:v>
                </c:pt>
                <c:pt idx="22">
                  <c:v>18</c:v>
                </c:pt>
                <c:pt idx="23">
                  <c:v>18</c:v>
                </c:pt>
                <c:pt idx="24">
                  <c:v>18</c:v>
                </c:pt>
                <c:pt idx="25">
                  <c:v>18</c:v>
                </c:pt>
                <c:pt idx="26">
                  <c:v>24</c:v>
                </c:pt>
                <c:pt idx="27">
                  <c:v>24</c:v>
                </c:pt>
                <c:pt idx="28">
                  <c:v>24</c:v>
                </c:pt>
                <c:pt idx="29">
                  <c:v>16</c:v>
                </c:pt>
                <c:pt idx="30">
                  <c:v>16</c:v>
                </c:pt>
                <c:pt idx="31">
                  <c:v>24</c:v>
                </c:pt>
                <c:pt idx="32">
                  <c:v>5</c:v>
                </c:pt>
                <c:pt idx="33">
                  <c:v>5</c:v>
                </c:pt>
                <c:pt idx="34">
                  <c:v>11</c:v>
                </c:pt>
                <c:pt idx="35">
                  <c:v>11</c:v>
                </c:pt>
                <c:pt idx="36">
                  <c:v>1</c:v>
                </c:pt>
                <c:pt idx="37">
                  <c:v>16</c:v>
                </c:pt>
                <c:pt idx="38">
                  <c:v>16</c:v>
                </c:pt>
                <c:pt idx="39">
                  <c:v>1</c:v>
                </c:pt>
                <c:pt idx="40">
                  <c:v>1</c:v>
                </c:pt>
                <c:pt idx="41">
                  <c:v>24</c:v>
                </c:pt>
                <c:pt idx="42">
                  <c:v>16</c:v>
                </c:pt>
                <c:pt idx="43">
                  <c:v>25</c:v>
                </c:pt>
                <c:pt idx="44">
                  <c:v>7</c:v>
                </c:pt>
                <c:pt idx="45">
                  <c:v>7</c:v>
                </c:pt>
                <c:pt idx="46">
                  <c:v>8</c:v>
                </c:pt>
                <c:pt idx="47">
                  <c:v>11</c:v>
                </c:pt>
                <c:pt idx="48">
                  <c:v>11</c:v>
                </c:pt>
                <c:pt idx="49">
                  <c:v>11</c:v>
                </c:pt>
                <c:pt idx="50">
                  <c:v>1</c:v>
                </c:pt>
                <c:pt idx="51">
                  <c:v>1</c:v>
                </c:pt>
                <c:pt idx="52">
                  <c:v>10</c:v>
                </c:pt>
                <c:pt idx="53">
                  <c:v>25</c:v>
                </c:pt>
                <c:pt idx="54">
                  <c:v>19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18</c:v>
                </c:pt>
                <c:pt idx="59">
                  <c:v>15</c:v>
                </c:pt>
                <c:pt idx="60">
                  <c:v>15</c:v>
                </c:pt>
                <c:pt idx="61">
                  <c:v>11</c:v>
                </c:pt>
                <c:pt idx="62">
                  <c:v>11</c:v>
                </c:pt>
                <c:pt idx="63">
                  <c:v>11</c:v>
                </c:pt>
                <c:pt idx="64">
                  <c:v>11</c:v>
                </c:pt>
                <c:pt idx="65">
                  <c:v>24</c:v>
                </c:pt>
                <c:pt idx="66">
                  <c:v>10</c:v>
                </c:pt>
                <c:pt idx="67">
                  <c:v>10</c:v>
                </c:pt>
                <c:pt idx="68">
                  <c:v>1</c:v>
                </c:pt>
                <c:pt idx="69">
                  <c:v>18</c:v>
                </c:pt>
                <c:pt idx="70">
                  <c:v>4</c:v>
                </c:pt>
                <c:pt idx="71">
                  <c:v>5</c:v>
                </c:pt>
                <c:pt idx="72">
                  <c:v>12</c:v>
                </c:pt>
                <c:pt idx="73">
                  <c:v>12</c:v>
                </c:pt>
                <c:pt idx="74">
                  <c:v>1</c:v>
                </c:pt>
                <c:pt idx="75">
                  <c:v>1</c:v>
                </c:pt>
                <c:pt idx="76">
                  <c:v>11</c:v>
                </c:pt>
                <c:pt idx="77">
                  <c:v>3</c:v>
                </c:pt>
                <c:pt idx="78">
                  <c:v>26</c:v>
                </c:pt>
                <c:pt idx="79">
                  <c:v>26</c:v>
                </c:pt>
                <c:pt idx="80">
                  <c:v>7</c:v>
                </c:pt>
                <c:pt idx="81">
                  <c:v>16</c:v>
                </c:pt>
                <c:pt idx="82">
                  <c:v>6</c:v>
                </c:pt>
                <c:pt idx="83">
                  <c:v>1</c:v>
                </c:pt>
                <c:pt idx="84">
                  <c:v>11</c:v>
                </c:pt>
                <c:pt idx="85">
                  <c:v>11</c:v>
                </c:pt>
                <c:pt idx="86">
                  <c:v>3</c:v>
                </c:pt>
                <c:pt idx="87">
                  <c:v>3</c:v>
                </c:pt>
                <c:pt idx="88">
                  <c:v>10</c:v>
                </c:pt>
                <c:pt idx="89">
                  <c:v>10</c:v>
                </c:pt>
                <c:pt idx="90">
                  <c:v>10</c:v>
                </c:pt>
                <c:pt idx="91">
                  <c:v>10</c:v>
                </c:pt>
                <c:pt idx="92">
                  <c:v>10</c:v>
                </c:pt>
                <c:pt idx="93">
                  <c:v>10</c:v>
                </c:pt>
                <c:pt idx="94">
                  <c:v>1</c:v>
                </c:pt>
                <c:pt idx="95">
                  <c:v>24</c:v>
                </c:pt>
                <c:pt idx="96">
                  <c:v>24</c:v>
                </c:pt>
                <c:pt idx="97">
                  <c:v>18</c:v>
                </c:pt>
                <c:pt idx="98">
                  <c:v>5</c:v>
                </c:pt>
                <c:pt idx="99">
                  <c:v>5</c:v>
                </c:pt>
                <c:pt idx="100">
                  <c:v>9</c:v>
                </c:pt>
                <c:pt idx="101">
                  <c:v>13</c:v>
                </c:pt>
                <c:pt idx="102">
                  <c:v>13</c:v>
                </c:pt>
                <c:pt idx="103">
                  <c:v>10</c:v>
                </c:pt>
                <c:pt idx="104">
                  <c:v>12</c:v>
                </c:pt>
                <c:pt idx="105">
                  <c:v>12</c:v>
                </c:pt>
                <c:pt idx="106">
                  <c:v>12</c:v>
                </c:pt>
                <c:pt idx="107">
                  <c:v>12</c:v>
                </c:pt>
                <c:pt idx="108">
                  <c:v>13</c:v>
                </c:pt>
                <c:pt idx="109">
                  <c:v>15</c:v>
                </c:pt>
                <c:pt idx="110">
                  <c:v>15</c:v>
                </c:pt>
                <c:pt idx="111">
                  <c:v>14</c:v>
                </c:pt>
                <c:pt idx="112">
                  <c:v>14</c:v>
                </c:pt>
                <c:pt idx="113">
                  <c:v>14</c:v>
                </c:pt>
                <c:pt idx="114">
                  <c:v>14</c:v>
                </c:pt>
                <c:pt idx="115">
                  <c:v>14</c:v>
                </c:pt>
                <c:pt idx="116">
                  <c:v>16</c:v>
                </c:pt>
                <c:pt idx="117">
                  <c:v>26</c:v>
                </c:pt>
                <c:pt idx="118">
                  <c:v>10</c:v>
                </c:pt>
                <c:pt idx="119">
                  <c:v>15</c:v>
                </c:pt>
                <c:pt idx="120">
                  <c:v>14</c:v>
                </c:pt>
                <c:pt idx="121">
                  <c:v>3</c:v>
                </c:pt>
                <c:pt idx="122">
                  <c:v>16</c:v>
                </c:pt>
                <c:pt idx="123">
                  <c:v>16</c:v>
                </c:pt>
                <c:pt idx="124">
                  <c:v>24</c:v>
                </c:pt>
                <c:pt idx="125">
                  <c:v>10</c:v>
                </c:pt>
                <c:pt idx="126">
                  <c:v>15</c:v>
                </c:pt>
                <c:pt idx="127">
                  <c:v>15</c:v>
                </c:pt>
                <c:pt idx="128">
                  <c:v>15</c:v>
                </c:pt>
                <c:pt idx="129">
                  <c:v>15</c:v>
                </c:pt>
                <c:pt idx="130">
                  <c:v>15</c:v>
                </c:pt>
                <c:pt idx="131">
                  <c:v>24</c:v>
                </c:pt>
                <c:pt idx="132">
                  <c:v>1</c:v>
                </c:pt>
                <c:pt idx="133">
                  <c:v>11</c:v>
                </c:pt>
                <c:pt idx="134">
                  <c:v>13</c:v>
                </c:pt>
                <c:pt idx="135">
                  <c:v>27</c:v>
                </c:pt>
                <c:pt idx="136">
                  <c:v>18</c:v>
                </c:pt>
                <c:pt idx="137">
                  <c:v>18</c:v>
                </c:pt>
                <c:pt idx="138">
                  <c:v>6</c:v>
                </c:pt>
                <c:pt idx="139">
                  <c:v>1</c:v>
                </c:pt>
                <c:pt idx="140">
                  <c:v>1</c:v>
                </c:pt>
                <c:pt idx="141">
                  <c:v>10</c:v>
                </c:pt>
                <c:pt idx="142">
                  <c:v>10</c:v>
                </c:pt>
                <c:pt idx="143">
                  <c:v>26</c:v>
                </c:pt>
                <c:pt idx="144">
                  <c:v>14</c:v>
                </c:pt>
                <c:pt idx="145">
                  <c:v>14</c:v>
                </c:pt>
                <c:pt idx="146">
                  <c:v>11</c:v>
                </c:pt>
                <c:pt idx="147">
                  <c:v>3</c:v>
                </c:pt>
                <c:pt idx="148">
                  <c:v>12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7</c:v>
                </c:pt>
                <c:pt idx="154">
                  <c:v>17</c:v>
                </c:pt>
                <c:pt idx="155">
                  <c:v>2</c:v>
                </c:pt>
                <c:pt idx="156">
                  <c:v>18</c:v>
                </c:pt>
                <c:pt idx="157">
                  <c:v>18</c:v>
                </c:pt>
                <c:pt idx="158">
                  <c:v>18</c:v>
                </c:pt>
                <c:pt idx="159">
                  <c:v>26</c:v>
                </c:pt>
                <c:pt idx="160">
                  <c:v>1</c:v>
                </c:pt>
                <c:pt idx="161">
                  <c:v>2</c:v>
                </c:pt>
                <c:pt idx="162">
                  <c:v>20</c:v>
                </c:pt>
                <c:pt idx="163">
                  <c:v>18</c:v>
                </c:pt>
                <c:pt idx="164">
                  <c:v>21</c:v>
                </c:pt>
                <c:pt idx="165">
                  <c:v>21</c:v>
                </c:pt>
                <c:pt idx="166">
                  <c:v>16</c:v>
                </c:pt>
                <c:pt idx="167">
                  <c:v>24</c:v>
                </c:pt>
                <c:pt idx="168">
                  <c:v>15</c:v>
                </c:pt>
                <c:pt idx="169">
                  <c:v>22</c:v>
                </c:pt>
                <c:pt idx="170">
                  <c:v>15</c:v>
                </c:pt>
                <c:pt idx="171">
                  <c:v>18</c:v>
                </c:pt>
                <c:pt idx="172">
                  <c:v>8</c:v>
                </c:pt>
                <c:pt idx="173">
                  <c:v>17</c:v>
                </c:pt>
                <c:pt idx="174">
                  <c:v>17</c:v>
                </c:pt>
                <c:pt idx="175">
                  <c:v>14</c:v>
                </c:pt>
                <c:pt idx="176">
                  <c:v>14</c:v>
                </c:pt>
                <c:pt idx="177">
                  <c:v>16</c:v>
                </c:pt>
                <c:pt idx="178">
                  <c:v>1</c:v>
                </c:pt>
                <c:pt idx="179">
                  <c:v>5</c:v>
                </c:pt>
                <c:pt idx="180">
                  <c:v>1</c:v>
                </c:pt>
                <c:pt idx="181">
                  <c:v>18</c:v>
                </c:pt>
                <c:pt idx="182">
                  <c:v>16</c:v>
                </c:pt>
                <c:pt idx="183">
                  <c:v>16</c:v>
                </c:pt>
                <c:pt idx="184">
                  <c:v>11</c:v>
                </c:pt>
                <c:pt idx="185">
                  <c:v>21</c:v>
                </c:pt>
                <c:pt idx="186">
                  <c:v>21</c:v>
                </c:pt>
                <c:pt idx="187">
                  <c:v>17</c:v>
                </c:pt>
                <c:pt idx="188">
                  <c:v>17</c:v>
                </c:pt>
                <c:pt idx="189">
                  <c:v>17</c:v>
                </c:pt>
                <c:pt idx="190">
                  <c:v>17</c:v>
                </c:pt>
                <c:pt idx="191">
                  <c:v>17</c:v>
                </c:pt>
                <c:pt idx="192">
                  <c:v>16</c:v>
                </c:pt>
                <c:pt idx="193">
                  <c:v>16</c:v>
                </c:pt>
                <c:pt idx="194">
                  <c:v>11</c:v>
                </c:pt>
                <c:pt idx="195">
                  <c:v>11</c:v>
                </c:pt>
                <c:pt idx="196">
                  <c:v>21</c:v>
                </c:pt>
                <c:pt idx="197">
                  <c:v>18</c:v>
                </c:pt>
                <c:pt idx="198">
                  <c:v>23</c:v>
                </c:pt>
                <c:pt idx="199">
                  <c:v>10</c:v>
                </c:pt>
                <c:pt idx="200">
                  <c:v>10</c:v>
                </c:pt>
              </c:numCache>
            </c:numRef>
          </c:xVal>
          <c:yVal>
            <c:numRef>
              <c:f>Stations!$N$4:$N$204</c:f>
              <c:numCache>
                <c:formatCode>General</c:formatCode>
                <c:ptCount val="201"/>
                <c:pt idx="0">
                  <c:v>29.632603579393969</c:v>
                </c:pt>
                <c:pt idx="1">
                  <c:v>37.43538734277206</c:v>
                </c:pt>
                <c:pt idx="2">
                  <c:v>-5.0972957967574315</c:v>
                </c:pt>
                <c:pt idx="3">
                  <c:v>37.506026810106732</c:v>
                </c:pt>
                <c:pt idx="4">
                  <c:v>37.788106992037527</c:v>
                </c:pt>
                <c:pt idx="5">
                  <c:v>35.603813024788877</c:v>
                </c:pt>
                <c:pt idx="6">
                  <c:v>22.396965191968501</c:v>
                </c:pt>
                <c:pt idx="7">
                  <c:v>22.396965191968501</c:v>
                </c:pt>
                <c:pt idx="8">
                  <c:v>-4.1404494884891845</c:v>
                </c:pt>
                <c:pt idx="9">
                  <c:v>34.49482478682252</c:v>
                </c:pt>
                <c:pt idx="10">
                  <c:v>34.502197712483586</c:v>
                </c:pt>
                <c:pt idx="11">
                  <c:v>0.9711722958394271</c:v>
                </c:pt>
                <c:pt idx="12">
                  <c:v>0.6868798541647595</c:v>
                </c:pt>
                <c:pt idx="13">
                  <c:v>22.872039338489277</c:v>
                </c:pt>
                <c:pt idx="14">
                  <c:v>29.81013136022435</c:v>
                </c:pt>
                <c:pt idx="15">
                  <c:v>20.74852590980958</c:v>
                </c:pt>
                <c:pt idx="16">
                  <c:v>21.304237920209015</c:v>
                </c:pt>
                <c:pt idx="17">
                  <c:v>9.8092755156435576</c:v>
                </c:pt>
                <c:pt idx="18">
                  <c:v>2.4041955799411294</c:v>
                </c:pt>
                <c:pt idx="19">
                  <c:v>2.4041955799411294</c:v>
                </c:pt>
                <c:pt idx="20">
                  <c:v>-0.71539676376724015</c:v>
                </c:pt>
                <c:pt idx="21">
                  <c:v>-0.71539676376724015</c:v>
                </c:pt>
                <c:pt idx="22">
                  <c:v>1.9914259644912786</c:v>
                </c:pt>
                <c:pt idx="23">
                  <c:v>2.3836749079105655</c:v>
                </c:pt>
                <c:pt idx="24">
                  <c:v>2.3836749079105655</c:v>
                </c:pt>
                <c:pt idx="25">
                  <c:v>2.3836749079105655</c:v>
                </c:pt>
                <c:pt idx="26">
                  <c:v>0.52813930046538748</c:v>
                </c:pt>
                <c:pt idx="27">
                  <c:v>0.52813930046538748</c:v>
                </c:pt>
                <c:pt idx="28">
                  <c:v>3.6685623173769222</c:v>
                </c:pt>
                <c:pt idx="29">
                  <c:v>1.6553366977395281</c:v>
                </c:pt>
                <c:pt idx="30">
                  <c:v>1.6553366977395281</c:v>
                </c:pt>
                <c:pt idx="31">
                  <c:v>3.4359671833119076</c:v>
                </c:pt>
                <c:pt idx="32">
                  <c:v>29.760464527248121</c:v>
                </c:pt>
                <c:pt idx="33">
                  <c:v>29.760464527248121</c:v>
                </c:pt>
                <c:pt idx="34">
                  <c:v>17.404300520591672</c:v>
                </c:pt>
                <c:pt idx="35">
                  <c:v>17.404300520591672</c:v>
                </c:pt>
                <c:pt idx="36">
                  <c:v>37.43538734277206</c:v>
                </c:pt>
                <c:pt idx="37">
                  <c:v>1.1938859529921646</c:v>
                </c:pt>
                <c:pt idx="38">
                  <c:v>1.1938859529921646</c:v>
                </c:pt>
                <c:pt idx="39">
                  <c:v>40.313627274395301</c:v>
                </c:pt>
                <c:pt idx="40">
                  <c:v>40.313627274395301</c:v>
                </c:pt>
                <c:pt idx="41">
                  <c:v>1.8146709164672823</c:v>
                </c:pt>
                <c:pt idx="42">
                  <c:v>0.1323268306791365</c:v>
                </c:pt>
                <c:pt idx="43">
                  <c:v>-3.4775421995185463</c:v>
                </c:pt>
                <c:pt idx="44">
                  <c:v>46.347084922746042</c:v>
                </c:pt>
                <c:pt idx="45">
                  <c:v>46.347084922746042</c:v>
                </c:pt>
                <c:pt idx="46">
                  <c:v>25.888962494719468</c:v>
                </c:pt>
                <c:pt idx="47">
                  <c:v>16.967190138945533</c:v>
                </c:pt>
                <c:pt idx="48">
                  <c:v>16.967190138945533</c:v>
                </c:pt>
                <c:pt idx="49">
                  <c:v>16.967190138945533</c:v>
                </c:pt>
                <c:pt idx="50">
                  <c:v>37.788106992037548</c:v>
                </c:pt>
                <c:pt idx="51">
                  <c:v>37.788106992037548</c:v>
                </c:pt>
                <c:pt idx="52">
                  <c:v>22.872039338489277</c:v>
                </c:pt>
                <c:pt idx="53">
                  <c:v>-3.5764659430397789</c:v>
                </c:pt>
                <c:pt idx="54">
                  <c:v>2.6354911082517174</c:v>
                </c:pt>
                <c:pt idx="55">
                  <c:v>32.132183924376911</c:v>
                </c:pt>
                <c:pt idx="56">
                  <c:v>32.132183924376911</c:v>
                </c:pt>
                <c:pt idx="57">
                  <c:v>55.674858503073523</c:v>
                </c:pt>
                <c:pt idx="58">
                  <c:v>-1.9488382591179347</c:v>
                </c:pt>
                <c:pt idx="59">
                  <c:v>2.348431185013478</c:v>
                </c:pt>
                <c:pt idx="60">
                  <c:v>2.348431185013478</c:v>
                </c:pt>
                <c:pt idx="61">
                  <c:v>17.966681648622703</c:v>
                </c:pt>
                <c:pt idx="62">
                  <c:v>17.966681648622703</c:v>
                </c:pt>
                <c:pt idx="63">
                  <c:v>17.966681648622703</c:v>
                </c:pt>
                <c:pt idx="64">
                  <c:v>17.966681648622703</c:v>
                </c:pt>
                <c:pt idx="65">
                  <c:v>2.9616267390638322</c:v>
                </c:pt>
                <c:pt idx="66">
                  <c:v>22.872039338489426</c:v>
                </c:pt>
                <c:pt idx="67">
                  <c:v>22.872039338489426</c:v>
                </c:pt>
                <c:pt idx="68">
                  <c:v>37.43538734277206</c:v>
                </c:pt>
                <c:pt idx="69">
                  <c:v>-0.33173605979251825</c:v>
                </c:pt>
                <c:pt idx="70">
                  <c:v>40.980449205955289</c:v>
                </c:pt>
                <c:pt idx="71">
                  <c:v>31.76209839729643</c:v>
                </c:pt>
                <c:pt idx="72">
                  <c:v>13.664308430072621</c:v>
                </c:pt>
                <c:pt idx="73">
                  <c:v>13.664308430072621</c:v>
                </c:pt>
                <c:pt idx="74">
                  <c:v>37.211616654277414</c:v>
                </c:pt>
                <c:pt idx="75">
                  <c:v>37.211616654277414</c:v>
                </c:pt>
                <c:pt idx="76">
                  <c:v>17.21742194373752</c:v>
                </c:pt>
                <c:pt idx="77">
                  <c:v>35.749953804762299</c:v>
                </c:pt>
                <c:pt idx="78">
                  <c:v>-3.5868889855595003</c:v>
                </c:pt>
                <c:pt idx="79">
                  <c:v>-3.5868889855595003</c:v>
                </c:pt>
                <c:pt idx="80">
                  <c:v>33.779572272739607</c:v>
                </c:pt>
                <c:pt idx="81">
                  <c:v>0.30343346453450737</c:v>
                </c:pt>
                <c:pt idx="82">
                  <c:v>30.824891369853628</c:v>
                </c:pt>
                <c:pt idx="83">
                  <c:v>37.435387342772167</c:v>
                </c:pt>
                <c:pt idx="84">
                  <c:v>18.842753090284234</c:v>
                </c:pt>
                <c:pt idx="85">
                  <c:v>18.842753090284234</c:v>
                </c:pt>
                <c:pt idx="86">
                  <c:v>34.495005810849563</c:v>
                </c:pt>
                <c:pt idx="87">
                  <c:v>34.502197712483586</c:v>
                </c:pt>
                <c:pt idx="88">
                  <c:v>22.872039338489426</c:v>
                </c:pt>
                <c:pt idx="89">
                  <c:v>22.872039338489426</c:v>
                </c:pt>
                <c:pt idx="90">
                  <c:v>22.872039338489426</c:v>
                </c:pt>
                <c:pt idx="91">
                  <c:v>22.872039338489426</c:v>
                </c:pt>
                <c:pt idx="92">
                  <c:v>22.872039338489426</c:v>
                </c:pt>
                <c:pt idx="93">
                  <c:v>22.872039338489426</c:v>
                </c:pt>
                <c:pt idx="94">
                  <c:v>48.380221961930516</c:v>
                </c:pt>
                <c:pt idx="95">
                  <c:v>3.2918961095852115</c:v>
                </c:pt>
                <c:pt idx="96">
                  <c:v>3.2918961095852115</c:v>
                </c:pt>
                <c:pt idx="97">
                  <c:v>-0.98850642045995507</c:v>
                </c:pt>
                <c:pt idx="98">
                  <c:v>30.749469347833642</c:v>
                </c:pt>
                <c:pt idx="99">
                  <c:v>30.404685188988218</c:v>
                </c:pt>
                <c:pt idx="100">
                  <c:v>22.898651835853158</c:v>
                </c:pt>
                <c:pt idx="101">
                  <c:v>7.228164940043289</c:v>
                </c:pt>
                <c:pt idx="102">
                  <c:v>7.228164940043289</c:v>
                </c:pt>
                <c:pt idx="103">
                  <c:v>26.374817717887421</c:v>
                </c:pt>
                <c:pt idx="104">
                  <c:v>15.773786651739462</c:v>
                </c:pt>
                <c:pt idx="105">
                  <c:v>13.238075374157752</c:v>
                </c:pt>
                <c:pt idx="106">
                  <c:v>13.238075374157752</c:v>
                </c:pt>
                <c:pt idx="107">
                  <c:v>13.238075374157752</c:v>
                </c:pt>
                <c:pt idx="108">
                  <c:v>7.9020553134234328</c:v>
                </c:pt>
                <c:pt idx="109">
                  <c:v>2.3355769876479697</c:v>
                </c:pt>
                <c:pt idx="110">
                  <c:v>2.3355769876479697</c:v>
                </c:pt>
                <c:pt idx="111">
                  <c:v>7.3549869908164425</c:v>
                </c:pt>
                <c:pt idx="112">
                  <c:v>7.3549869908164425</c:v>
                </c:pt>
                <c:pt idx="113">
                  <c:v>7.3549869908164425</c:v>
                </c:pt>
                <c:pt idx="114">
                  <c:v>7.3549869908164425</c:v>
                </c:pt>
                <c:pt idx="115">
                  <c:v>7.3549869908164425</c:v>
                </c:pt>
                <c:pt idx="116">
                  <c:v>-0.51103417312041943</c:v>
                </c:pt>
                <c:pt idx="117">
                  <c:v>-4.9904221139931844</c:v>
                </c:pt>
                <c:pt idx="118">
                  <c:v>23.924649531449678</c:v>
                </c:pt>
                <c:pt idx="119">
                  <c:v>2.1790948142879176</c:v>
                </c:pt>
                <c:pt idx="120">
                  <c:v>8.9691226647758917</c:v>
                </c:pt>
                <c:pt idx="121">
                  <c:v>34.495005810849506</c:v>
                </c:pt>
                <c:pt idx="122">
                  <c:v>1.2465141636691202</c:v>
                </c:pt>
                <c:pt idx="123">
                  <c:v>1.2465141636691202</c:v>
                </c:pt>
                <c:pt idx="124">
                  <c:v>3.2241439873943802</c:v>
                </c:pt>
                <c:pt idx="125">
                  <c:v>22.396965191968452</c:v>
                </c:pt>
                <c:pt idx="126">
                  <c:v>2.2418621605244566</c:v>
                </c:pt>
                <c:pt idx="127">
                  <c:v>2.2418621605244566</c:v>
                </c:pt>
                <c:pt idx="128">
                  <c:v>2.2418621605244566</c:v>
                </c:pt>
                <c:pt idx="129">
                  <c:v>2.2418621605244566</c:v>
                </c:pt>
                <c:pt idx="130">
                  <c:v>2.2418621605244566</c:v>
                </c:pt>
                <c:pt idx="131">
                  <c:v>2.956853315861109</c:v>
                </c:pt>
                <c:pt idx="132">
                  <c:v>37.788106992037527</c:v>
                </c:pt>
                <c:pt idx="133">
                  <c:v>18.842753090284234</c:v>
                </c:pt>
                <c:pt idx="134">
                  <c:v>7.228164940043289</c:v>
                </c:pt>
                <c:pt idx="135">
                  <c:v>-6.0516851609134905</c:v>
                </c:pt>
                <c:pt idx="136">
                  <c:v>4.750573606718012</c:v>
                </c:pt>
                <c:pt idx="137">
                  <c:v>4.750573606718012</c:v>
                </c:pt>
                <c:pt idx="138">
                  <c:v>30.824891369853628</c:v>
                </c:pt>
                <c:pt idx="139">
                  <c:v>40.313627274395209</c:v>
                </c:pt>
                <c:pt idx="140">
                  <c:v>40.313627274395202</c:v>
                </c:pt>
                <c:pt idx="141">
                  <c:v>22.396965191968452</c:v>
                </c:pt>
                <c:pt idx="142">
                  <c:v>22.396965191968452</c:v>
                </c:pt>
                <c:pt idx="143">
                  <c:v>-3.4796155636818225</c:v>
                </c:pt>
                <c:pt idx="144">
                  <c:v>7.2211090743854136</c:v>
                </c:pt>
                <c:pt idx="145">
                  <c:v>7.2211090743854136</c:v>
                </c:pt>
                <c:pt idx="146">
                  <c:v>18.842753090284234</c:v>
                </c:pt>
                <c:pt idx="147">
                  <c:v>34.49482478682252</c:v>
                </c:pt>
                <c:pt idx="148">
                  <c:v>15.773786651739462</c:v>
                </c:pt>
                <c:pt idx="149">
                  <c:v>40.31362727439528</c:v>
                </c:pt>
                <c:pt idx="150">
                  <c:v>40.313627274395316</c:v>
                </c:pt>
                <c:pt idx="151">
                  <c:v>57.961348336957712</c:v>
                </c:pt>
                <c:pt idx="152">
                  <c:v>57.347481027237365</c:v>
                </c:pt>
                <c:pt idx="153">
                  <c:v>33.779395849061203</c:v>
                </c:pt>
                <c:pt idx="154">
                  <c:v>1.2604969832135651</c:v>
                </c:pt>
                <c:pt idx="155">
                  <c:v>30.600051515481876</c:v>
                </c:pt>
                <c:pt idx="156">
                  <c:v>1.6330076697483011</c:v>
                </c:pt>
                <c:pt idx="157">
                  <c:v>1.6330076697483011</c:v>
                </c:pt>
                <c:pt idx="158">
                  <c:v>1.6330076697483011</c:v>
                </c:pt>
                <c:pt idx="159">
                  <c:v>-3.4346299351524867</c:v>
                </c:pt>
                <c:pt idx="160">
                  <c:v>40.313848378608483</c:v>
                </c:pt>
                <c:pt idx="161">
                  <c:v>30.600051515481876</c:v>
                </c:pt>
                <c:pt idx="162">
                  <c:v>-4.5817651085461</c:v>
                </c:pt>
                <c:pt idx="163">
                  <c:v>-1.9490807843084237</c:v>
                </c:pt>
                <c:pt idx="164">
                  <c:v>-4.6641860957070493</c:v>
                </c:pt>
                <c:pt idx="165">
                  <c:v>-4.6641860957070493</c:v>
                </c:pt>
                <c:pt idx="166">
                  <c:v>1.7803951198761869</c:v>
                </c:pt>
                <c:pt idx="167">
                  <c:v>0.51436119710935135</c:v>
                </c:pt>
                <c:pt idx="168">
                  <c:v>2.3355769876479697</c:v>
                </c:pt>
                <c:pt idx="169">
                  <c:v>-4.8957873076866694</c:v>
                </c:pt>
                <c:pt idx="170">
                  <c:v>2.0230267853293098</c:v>
                </c:pt>
                <c:pt idx="171">
                  <c:v>3.5814151134143062</c:v>
                </c:pt>
                <c:pt idx="172">
                  <c:v>29.063719233824315</c:v>
                </c:pt>
                <c:pt idx="173">
                  <c:v>0.80328583134705811</c:v>
                </c:pt>
                <c:pt idx="174">
                  <c:v>0.80328583134705811</c:v>
                </c:pt>
                <c:pt idx="175">
                  <c:v>6.5313727694234398</c:v>
                </c:pt>
                <c:pt idx="176">
                  <c:v>6.4583603984437223</c:v>
                </c:pt>
                <c:pt idx="177">
                  <c:v>-0.71356914405133065</c:v>
                </c:pt>
                <c:pt idx="178">
                  <c:v>47.264690056718344</c:v>
                </c:pt>
                <c:pt idx="179">
                  <c:v>33.053435833006731</c:v>
                </c:pt>
                <c:pt idx="180">
                  <c:v>53.524640905579552</c:v>
                </c:pt>
                <c:pt idx="181">
                  <c:v>-1.2163692787511795</c:v>
                </c:pt>
                <c:pt idx="182">
                  <c:v>0.50712836013982576</c:v>
                </c:pt>
                <c:pt idx="183">
                  <c:v>0.52136343323608803</c:v>
                </c:pt>
                <c:pt idx="184">
                  <c:v>16.363759799888172</c:v>
                </c:pt>
                <c:pt idx="185">
                  <c:v>-4.989771527129804</c:v>
                </c:pt>
                <c:pt idx="186">
                  <c:v>-4.989771527129804</c:v>
                </c:pt>
                <c:pt idx="187">
                  <c:v>0.847242940339063</c:v>
                </c:pt>
                <c:pt idx="188">
                  <c:v>0.847242940339063</c:v>
                </c:pt>
                <c:pt idx="189">
                  <c:v>0.847242940339063</c:v>
                </c:pt>
                <c:pt idx="190">
                  <c:v>0.847242940339063</c:v>
                </c:pt>
                <c:pt idx="191">
                  <c:v>0.847242940339063</c:v>
                </c:pt>
                <c:pt idx="192">
                  <c:v>0.40809479666173543</c:v>
                </c:pt>
                <c:pt idx="193">
                  <c:v>0.40809479666173543</c:v>
                </c:pt>
                <c:pt idx="194">
                  <c:v>16.967190138945568</c:v>
                </c:pt>
                <c:pt idx="195">
                  <c:v>16.967190138945568</c:v>
                </c:pt>
                <c:pt idx="196">
                  <c:v>-4.9797223776726911</c:v>
                </c:pt>
                <c:pt idx="197">
                  <c:v>-2.3522312526875573</c:v>
                </c:pt>
                <c:pt idx="198">
                  <c:v>-1.4888954838723705</c:v>
                </c:pt>
                <c:pt idx="199">
                  <c:v>23.168357448527125</c:v>
                </c:pt>
                <c:pt idx="200">
                  <c:v>23.168357448527125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33-43DF-BEA8-CCA18997E1E9}"/>
            </c:ext>
          </c:extLst>
        </c:ser>
        <c:ser>
          <c:idx val="3"/>
          <c:order val="3"/>
          <c:tx>
            <c:strRef>
              <c:f>Stations!$O$3</c:f>
              <c:strCache>
                <c:ptCount val="1"/>
                <c:pt idx="0">
                  <c:v>PS Nodal Price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Stations!$K$4:$K$204</c:f>
              <c:numCache>
                <c:formatCode>General</c:formatCode>
                <c:ptCount val="201"/>
                <c:pt idx="0">
                  <c:v>1</c:v>
                </c:pt>
                <c:pt idx="1">
                  <c:v>1</c:v>
                </c:pt>
                <c:pt idx="2">
                  <c:v>21</c:v>
                </c:pt>
                <c:pt idx="3">
                  <c:v>7</c:v>
                </c:pt>
                <c:pt idx="4">
                  <c:v>1</c:v>
                </c:pt>
                <c:pt idx="5">
                  <c:v>7</c:v>
                </c:pt>
                <c:pt idx="6">
                  <c:v>10</c:v>
                </c:pt>
                <c:pt idx="7">
                  <c:v>10</c:v>
                </c:pt>
                <c:pt idx="8">
                  <c:v>21</c:v>
                </c:pt>
                <c:pt idx="9">
                  <c:v>3</c:v>
                </c:pt>
                <c:pt idx="10">
                  <c:v>3</c:v>
                </c:pt>
                <c:pt idx="11">
                  <c:v>17</c:v>
                </c:pt>
                <c:pt idx="12">
                  <c:v>17</c:v>
                </c:pt>
                <c:pt idx="13">
                  <c:v>10</c:v>
                </c:pt>
                <c:pt idx="14">
                  <c:v>1</c:v>
                </c:pt>
                <c:pt idx="15">
                  <c:v>11</c:v>
                </c:pt>
                <c:pt idx="16">
                  <c:v>11</c:v>
                </c:pt>
                <c:pt idx="17">
                  <c:v>13</c:v>
                </c:pt>
                <c:pt idx="18">
                  <c:v>16</c:v>
                </c:pt>
                <c:pt idx="19">
                  <c:v>16</c:v>
                </c:pt>
                <c:pt idx="20">
                  <c:v>25</c:v>
                </c:pt>
                <c:pt idx="21">
                  <c:v>25</c:v>
                </c:pt>
                <c:pt idx="22">
                  <c:v>18</c:v>
                </c:pt>
                <c:pt idx="23">
                  <c:v>18</c:v>
                </c:pt>
                <c:pt idx="24">
                  <c:v>18</c:v>
                </c:pt>
                <c:pt idx="25">
                  <c:v>18</c:v>
                </c:pt>
                <c:pt idx="26">
                  <c:v>24</c:v>
                </c:pt>
                <c:pt idx="27">
                  <c:v>24</c:v>
                </c:pt>
                <c:pt idx="28">
                  <c:v>24</c:v>
                </c:pt>
                <c:pt idx="29">
                  <c:v>16</c:v>
                </c:pt>
                <c:pt idx="30">
                  <c:v>16</c:v>
                </c:pt>
                <c:pt idx="31">
                  <c:v>24</c:v>
                </c:pt>
                <c:pt idx="32">
                  <c:v>5</c:v>
                </c:pt>
                <c:pt idx="33">
                  <c:v>5</c:v>
                </c:pt>
                <c:pt idx="34">
                  <c:v>11</c:v>
                </c:pt>
                <c:pt idx="35">
                  <c:v>11</c:v>
                </c:pt>
                <c:pt idx="36">
                  <c:v>1</c:v>
                </c:pt>
                <c:pt idx="37">
                  <c:v>16</c:v>
                </c:pt>
                <c:pt idx="38">
                  <c:v>16</c:v>
                </c:pt>
                <c:pt idx="39">
                  <c:v>1</c:v>
                </c:pt>
                <c:pt idx="40">
                  <c:v>1</c:v>
                </c:pt>
                <c:pt idx="41">
                  <c:v>24</c:v>
                </c:pt>
                <c:pt idx="42">
                  <c:v>16</c:v>
                </c:pt>
                <c:pt idx="43">
                  <c:v>25</c:v>
                </c:pt>
                <c:pt idx="44">
                  <c:v>7</c:v>
                </c:pt>
                <c:pt idx="45">
                  <c:v>7</c:v>
                </c:pt>
                <c:pt idx="46">
                  <c:v>8</c:v>
                </c:pt>
                <c:pt idx="47">
                  <c:v>11</c:v>
                </c:pt>
                <c:pt idx="48">
                  <c:v>11</c:v>
                </c:pt>
                <c:pt idx="49">
                  <c:v>11</c:v>
                </c:pt>
                <c:pt idx="50">
                  <c:v>1</c:v>
                </c:pt>
                <c:pt idx="51">
                  <c:v>1</c:v>
                </c:pt>
                <c:pt idx="52">
                  <c:v>10</c:v>
                </c:pt>
                <c:pt idx="53">
                  <c:v>25</c:v>
                </c:pt>
                <c:pt idx="54">
                  <c:v>19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18</c:v>
                </c:pt>
                <c:pt idx="59">
                  <c:v>15</c:v>
                </c:pt>
                <c:pt idx="60">
                  <c:v>15</c:v>
                </c:pt>
                <c:pt idx="61">
                  <c:v>11</c:v>
                </c:pt>
                <c:pt idx="62">
                  <c:v>11</c:v>
                </c:pt>
                <c:pt idx="63">
                  <c:v>11</c:v>
                </c:pt>
                <c:pt idx="64">
                  <c:v>11</c:v>
                </c:pt>
                <c:pt idx="65">
                  <c:v>24</c:v>
                </c:pt>
                <c:pt idx="66">
                  <c:v>10</c:v>
                </c:pt>
                <c:pt idx="67">
                  <c:v>10</c:v>
                </c:pt>
                <c:pt idx="68">
                  <c:v>1</c:v>
                </c:pt>
                <c:pt idx="69">
                  <c:v>18</c:v>
                </c:pt>
                <c:pt idx="70">
                  <c:v>4</c:v>
                </c:pt>
                <c:pt idx="71">
                  <c:v>5</c:v>
                </c:pt>
                <c:pt idx="72">
                  <c:v>12</c:v>
                </c:pt>
                <c:pt idx="73">
                  <c:v>12</c:v>
                </c:pt>
                <c:pt idx="74">
                  <c:v>1</c:v>
                </c:pt>
                <c:pt idx="75">
                  <c:v>1</c:v>
                </c:pt>
                <c:pt idx="76">
                  <c:v>11</c:v>
                </c:pt>
                <c:pt idx="77">
                  <c:v>3</c:v>
                </c:pt>
                <c:pt idx="78">
                  <c:v>26</c:v>
                </c:pt>
                <c:pt idx="79">
                  <c:v>26</c:v>
                </c:pt>
                <c:pt idx="80">
                  <c:v>7</c:v>
                </c:pt>
                <c:pt idx="81">
                  <c:v>16</c:v>
                </c:pt>
                <c:pt idx="82">
                  <c:v>6</c:v>
                </c:pt>
                <c:pt idx="83">
                  <c:v>1</c:v>
                </c:pt>
                <c:pt idx="84">
                  <c:v>11</c:v>
                </c:pt>
                <c:pt idx="85">
                  <c:v>11</c:v>
                </c:pt>
                <c:pt idx="86">
                  <c:v>3</c:v>
                </c:pt>
                <c:pt idx="87">
                  <c:v>3</c:v>
                </c:pt>
                <c:pt idx="88">
                  <c:v>10</c:v>
                </c:pt>
                <c:pt idx="89">
                  <c:v>10</c:v>
                </c:pt>
                <c:pt idx="90">
                  <c:v>10</c:v>
                </c:pt>
                <c:pt idx="91">
                  <c:v>10</c:v>
                </c:pt>
                <c:pt idx="92">
                  <c:v>10</c:v>
                </c:pt>
                <c:pt idx="93">
                  <c:v>10</c:v>
                </c:pt>
                <c:pt idx="94">
                  <c:v>1</c:v>
                </c:pt>
                <c:pt idx="95">
                  <c:v>24</c:v>
                </c:pt>
                <c:pt idx="96">
                  <c:v>24</c:v>
                </c:pt>
                <c:pt idx="97">
                  <c:v>18</c:v>
                </c:pt>
                <c:pt idx="98">
                  <c:v>5</c:v>
                </c:pt>
                <c:pt idx="99">
                  <c:v>5</c:v>
                </c:pt>
                <c:pt idx="100">
                  <c:v>9</c:v>
                </c:pt>
                <c:pt idx="101">
                  <c:v>13</c:v>
                </c:pt>
                <c:pt idx="102">
                  <c:v>13</c:v>
                </c:pt>
                <c:pt idx="103">
                  <c:v>10</c:v>
                </c:pt>
                <c:pt idx="104">
                  <c:v>12</c:v>
                </c:pt>
                <c:pt idx="105">
                  <c:v>12</c:v>
                </c:pt>
                <c:pt idx="106">
                  <c:v>12</c:v>
                </c:pt>
                <c:pt idx="107">
                  <c:v>12</c:v>
                </c:pt>
                <c:pt idx="108">
                  <c:v>13</c:v>
                </c:pt>
                <c:pt idx="109">
                  <c:v>15</c:v>
                </c:pt>
                <c:pt idx="110">
                  <c:v>15</c:v>
                </c:pt>
                <c:pt idx="111">
                  <c:v>14</c:v>
                </c:pt>
                <c:pt idx="112">
                  <c:v>14</c:v>
                </c:pt>
                <c:pt idx="113">
                  <c:v>14</c:v>
                </c:pt>
                <c:pt idx="114">
                  <c:v>14</c:v>
                </c:pt>
                <c:pt idx="115">
                  <c:v>14</c:v>
                </c:pt>
                <c:pt idx="116">
                  <c:v>16</c:v>
                </c:pt>
                <c:pt idx="117">
                  <c:v>26</c:v>
                </c:pt>
                <c:pt idx="118">
                  <c:v>10</c:v>
                </c:pt>
                <c:pt idx="119">
                  <c:v>15</c:v>
                </c:pt>
                <c:pt idx="120">
                  <c:v>14</c:v>
                </c:pt>
                <c:pt idx="121">
                  <c:v>3</c:v>
                </c:pt>
                <c:pt idx="122">
                  <c:v>16</c:v>
                </c:pt>
                <c:pt idx="123">
                  <c:v>16</c:v>
                </c:pt>
                <c:pt idx="124">
                  <c:v>24</c:v>
                </c:pt>
                <c:pt idx="125">
                  <c:v>10</c:v>
                </c:pt>
                <c:pt idx="126">
                  <c:v>15</c:v>
                </c:pt>
                <c:pt idx="127">
                  <c:v>15</c:v>
                </c:pt>
                <c:pt idx="128">
                  <c:v>15</c:v>
                </c:pt>
                <c:pt idx="129">
                  <c:v>15</c:v>
                </c:pt>
                <c:pt idx="130">
                  <c:v>15</c:v>
                </c:pt>
                <c:pt idx="131">
                  <c:v>24</c:v>
                </c:pt>
                <c:pt idx="132">
                  <c:v>1</c:v>
                </c:pt>
                <c:pt idx="133">
                  <c:v>11</c:v>
                </c:pt>
                <c:pt idx="134">
                  <c:v>13</c:v>
                </c:pt>
                <c:pt idx="135">
                  <c:v>27</c:v>
                </c:pt>
                <c:pt idx="136">
                  <c:v>18</c:v>
                </c:pt>
                <c:pt idx="137">
                  <c:v>18</c:v>
                </c:pt>
                <c:pt idx="138">
                  <c:v>6</c:v>
                </c:pt>
                <c:pt idx="139">
                  <c:v>1</c:v>
                </c:pt>
                <c:pt idx="140">
                  <c:v>1</c:v>
                </c:pt>
                <c:pt idx="141">
                  <c:v>10</c:v>
                </c:pt>
                <c:pt idx="142">
                  <c:v>10</c:v>
                </c:pt>
                <c:pt idx="143">
                  <c:v>26</c:v>
                </c:pt>
                <c:pt idx="144">
                  <c:v>14</c:v>
                </c:pt>
                <c:pt idx="145">
                  <c:v>14</c:v>
                </c:pt>
                <c:pt idx="146">
                  <c:v>11</c:v>
                </c:pt>
                <c:pt idx="147">
                  <c:v>3</c:v>
                </c:pt>
                <c:pt idx="148">
                  <c:v>12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7</c:v>
                </c:pt>
                <c:pt idx="154">
                  <c:v>17</c:v>
                </c:pt>
                <c:pt idx="155">
                  <c:v>2</c:v>
                </c:pt>
                <c:pt idx="156">
                  <c:v>18</c:v>
                </c:pt>
                <c:pt idx="157">
                  <c:v>18</c:v>
                </c:pt>
                <c:pt idx="158">
                  <c:v>18</c:v>
                </c:pt>
                <c:pt idx="159">
                  <c:v>26</c:v>
                </c:pt>
                <c:pt idx="160">
                  <c:v>1</c:v>
                </c:pt>
                <c:pt idx="161">
                  <c:v>2</c:v>
                </c:pt>
                <c:pt idx="162">
                  <c:v>20</c:v>
                </c:pt>
                <c:pt idx="163">
                  <c:v>18</c:v>
                </c:pt>
                <c:pt idx="164">
                  <c:v>21</c:v>
                </c:pt>
                <c:pt idx="165">
                  <c:v>21</c:v>
                </c:pt>
                <c:pt idx="166">
                  <c:v>16</c:v>
                </c:pt>
                <c:pt idx="167">
                  <c:v>24</c:v>
                </c:pt>
                <c:pt idx="168">
                  <c:v>15</c:v>
                </c:pt>
                <c:pt idx="169">
                  <c:v>22</c:v>
                </c:pt>
                <c:pt idx="170">
                  <c:v>15</c:v>
                </c:pt>
                <c:pt idx="171">
                  <c:v>18</c:v>
                </c:pt>
                <c:pt idx="172">
                  <c:v>8</c:v>
                </c:pt>
                <c:pt idx="173">
                  <c:v>17</c:v>
                </c:pt>
                <c:pt idx="174">
                  <c:v>17</c:v>
                </c:pt>
                <c:pt idx="175">
                  <c:v>14</c:v>
                </c:pt>
                <c:pt idx="176">
                  <c:v>14</c:v>
                </c:pt>
                <c:pt idx="177">
                  <c:v>16</c:v>
                </c:pt>
                <c:pt idx="178">
                  <c:v>1</c:v>
                </c:pt>
                <c:pt idx="179">
                  <c:v>5</c:v>
                </c:pt>
                <c:pt idx="180">
                  <c:v>1</c:v>
                </c:pt>
                <c:pt idx="181">
                  <c:v>18</c:v>
                </c:pt>
                <c:pt idx="182">
                  <c:v>16</c:v>
                </c:pt>
                <c:pt idx="183">
                  <c:v>16</c:v>
                </c:pt>
                <c:pt idx="184">
                  <c:v>11</c:v>
                </c:pt>
                <c:pt idx="185">
                  <c:v>21</c:v>
                </c:pt>
                <c:pt idx="186">
                  <c:v>21</c:v>
                </c:pt>
                <c:pt idx="187">
                  <c:v>17</c:v>
                </c:pt>
                <c:pt idx="188">
                  <c:v>17</c:v>
                </c:pt>
                <c:pt idx="189">
                  <c:v>17</c:v>
                </c:pt>
                <c:pt idx="190">
                  <c:v>17</c:v>
                </c:pt>
                <c:pt idx="191">
                  <c:v>17</c:v>
                </c:pt>
                <c:pt idx="192">
                  <c:v>16</c:v>
                </c:pt>
                <c:pt idx="193">
                  <c:v>16</c:v>
                </c:pt>
                <c:pt idx="194">
                  <c:v>11</c:v>
                </c:pt>
                <c:pt idx="195">
                  <c:v>11</c:v>
                </c:pt>
                <c:pt idx="196">
                  <c:v>21</c:v>
                </c:pt>
                <c:pt idx="197">
                  <c:v>18</c:v>
                </c:pt>
                <c:pt idx="198">
                  <c:v>23</c:v>
                </c:pt>
                <c:pt idx="199">
                  <c:v>10</c:v>
                </c:pt>
                <c:pt idx="200">
                  <c:v>10</c:v>
                </c:pt>
              </c:numCache>
            </c:numRef>
          </c:xVal>
          <c:yVal>
            <c:numRef>
              <c:f>Stations!$O$4:$O$204</c:f>
              <c:numCache>
                <c:formatCode>General</c:formatCode>
                <c:ptCount val="201"/>
                <c:pt idx="0">
                  <c:v>3.3661732987145827</c:v>
                </c:pt>
                <c:pt idx="1">
                  <c:v>2.8700693541318509</c:v>
                </c:pt>
                <c:pt idx="2">
                  <c:v>6.7326244482290782</c:v>
                </c:pt>
                <c:pt idx="3">
                  <c:v>4.1039609861346591</c:v>
                </c:pt>
                <c:pt idx="4">
                  <c:v>3.2664548438781722</c:v>
                </c:pt>
                <c:pt idx="5">
                  <c:v>4.2082785046407096</c:v>
                </c:pt>
                <c:pt idx="6">
                  <c:v>2.9918189868377238</c:v>
                </c:pt>
                <c:pt idx="7">
                  <c:v>2.9918189868377238</c:v>
                </c:pt>
                <c:pt idx="8">
                  <c:v>6.5445811106712011</c:v>
                </c:pt>
                <c:pt idx="9">
                  <c:v>2.9542421962852798</c:v>
                </c:pt>
                <c:pt idx="10">
                  <c:v>2.9542421962853158</c:v>
                </c:pt>
                <c:pt idx="11">
                  <c:v>2.6366534681862079</c:v>
                </c:pt>
                <c:pt idx="12">
                  <c:v>2.7989964143513251</c:v>
                </c:pt>
                <c:pt idx="13">
                  <c:v>2.9918189868377802</c:v>
                </c:pt>
                <c:pt idx="14">
                  <c:v>2.5682398841615002</c:v>
                </c:pt>
                <c:pt idx="15">
                  <c:v>2.9519338897373846</c:v>
                </c:pt>
                <c:pt idx="16">
                  <c:v>2.9893683779019011</c:v>
                </c:pt>
                <c:pt idx="17">
                  <c:v>3.4184332682727638</c:v>
                </c:pt>
                <c:pt idx="18">
                  <c:v>2.3882340844604015</c:v>
                </c:pt>
                <c:pt idx="19">
                  <c:v>2.3882340844604015</c:v>
                </c:pt>
                <c:pt idx="20">
                  <c:v>-4.43808608325243</c:v>
                </c:pt>
                <c:pt idx="21">
                  <c:v>-4.43808608325243</c:v>
                </c:pt>
                <c:pt idx="22">
                  <c:v>-2.6970326122764394</c:v>
                </c:pt>
                <c:pt idx="23">
                  <c:v>-1.8738426127998662</c:v>
                </c:pt>
                <c:pt idx="24">
                  <c:v>-1.8738426127998662</c:v>
                </c:pt>
                <c:pt idx="25">
                  <c:v>-1.8738426127998662</c:v>
                </c:pt>
                <c:pt idx="26">
                  <c:v>-1.8039035748584418</c:v>
                </c:pt>
                <c:pt idx="27">
                  <c:v>-1.7970814859410269</c:v>
                </c:pt>
                <c:pt idx="28">
                  <c:v>-4.8373225278318106</c:v>
                </c:pt>
                <c:pt idx="29">
                  <c:v>2.3549617548932034</c:v>
                </c:pt>
                <c:pt idx="30">
                  <c:v>2.3549617548932034</c:v>
                </c:pt>
                <c:pt idx="31">
                  <c:v>-4.8795060012213201</c:v>
                </c:pt>
                <c:pt idx="32">
                  <c:v>4.489685459518749</c:v>
                </c:pt>
                <c:pt idx="33">
                  <c:v>4.489685459518749</c:v>
                </c:pt>
                <c:pt idx="34">
                  <c:v>2.95073125436386</c:v>
                </c:pt>
                <c:pt idx="35">
                  <c:v>2.95073125436386</c:v>
                </c:pt>
                <c:pt idx="36">
                  <c:v>2.8700693541318509</c:v>
                </c:pt>
                <c:pt idx="37">
                  <c:v>2.3482658267130527</c:v>
                </c:pt>
                <c:pt idx="38">
                  <c:v>2.3482658267130527</c:v>
                </c:pt>
                <c:pt idx="39">
                  <c:v>3.266347669909059</c:v>
                </c:pt>
                <c:pt idx="40">
                  <c:v>3.266347669909059</c:v>
                </c:pt>
                <c:pt idx="41">
                  <c:v>-3.6424425554037554</c:v>
                </c:pt>
                <c:pt idx="42">
                  <c:v>4.3308691578992162</c:v>
                </c:pt>
                <c:pt idx="43">
                  <c:v>0.10216274195422542</c:v>
                </c:pt>
                <c:pt idx="44">
                  <c:v>3.7767032901831326</c:v>
                </c:pt>
                <c:pt idx="45">
                  <c:v>3.7767032901831326</c:v>
                </c:pt>
                <c:pt idx="46">
                  <c:v>4.2585844033438685</c:v>
                </c:pt>
                <c:pt idx="47">
                  <c:v>3.2394410000955944</c:v>
                </c:pt>
                <c:pt idx="48">
                  <c:v>3.2394410000955944</c:v>
                </c:pt>
                <c:pt idx="49">
                  <c:v>3.2394410000955944</c:v>
                </c:pt>
                <c:pt idx="50">
                  <c:v>3.266454843878186</c:v>
                </c:pt>
                <c:pt idx="51">
                  <c:v>3.266454843878186</c:v>
                </c:pt>
                <c:pt idx="52">
                  <c:v>2.9918189868377802</c:v>
                </c:pt>
                <c:pt idx="53">
                  <c:v>-0.76235809361394025</c:v>
                </c:pt>
                <c:pt idx="54">
                  <c:v>3.8250048440010658</c:v>
                </c:pt>
                <c:pt idx="55">
                  <c:v>2.2862941150716325</c:v>
                </c:pt>
                <c:pt idx="56">
                  <c:v>2.2862941150716325</c:v>
                </c:pt>
                <c:pt idx="57">
                  <c:v>2.7473658448219047</c:v>
                </c:pt>
                <c:pt idx="58">
                  <c:v>2.7241144481181983</c:v>
                </c:pt>
                <c:pt idx="59">
                  <c:v>4.2320305644205387</c:v>
                </c:pt>
                <c:pt idx="60">
                  <c:v>4.2320305644205387</c:v>
                </c:pt>
                <c:pt idx="61">
                  <c:v>2.2451071706904795</c:v>
                </c:pt>
                <c:pt idx="62">
                  <c:v>2.2451071706904795</c:v>
                </c:pt>
                <c:pt idx="63">
                  <c:v>2.2451071706904795</c:v>
                </c:pt>
                <c:pt idx="64">
                  <c:v>2.2451071706904795</c:v>
                </c:pt>
                <c:pt idx="65">
                  <c:v>-4.6866672657263813</c:v>
                </c:pt>
                <c:pt idx="66">
                  <c:v>2.9918189868377878</c:v>
                </c:pt>
                <c:pt idx="67">
                  <c:v>2.9918189868377878</c:v>
                </c:pt>
                <c:pt idx="68">
                  <c:v>2.8700693541318509</c:v>
                </c:pt>
                <c:pt idx="69">
                  <c:v>0.74321083664270571</c:v>
                </c:pt>
                <c:pt idx="70">
                  <c:v>2.9542421962853149</c:v>
                </c:pt>
                <c:pt idx="71">
                  <c:v>4.2305082719777349</c:v>
                </c:pt>
                <c:pt idx="72">
                  <c:v>2.4720946727699871</c:v>
                </c:pt>
                <c:pt idx="73">
                  <c:v>2.4720946727699871</c:v>
                </c:pt>
                <c:pt idx="74">
                  <c:v>2.5884609053530783</c:v>
                </c:pt>
                <c:pt idx="75">
                  <c:v>2.5884609053530783</c:v>
                </c:pt>
                <c:pt idx="76">
                  <c:v>3.2073128451012107</c:v>
                </c:pt>
                <c:pt idx="77">
                  <c:v>2.9609946047557143</c:v>
                </c:pt>
                <c:pt idx="78">
                  <c:v>-4.2359846755105393</c:v>
                </c:pt>
                <c:pt idx="79">
                  <c:v>-4.2359846755105393</c:v>
                </c:pt>
                <c:pt idx="80">
                  <c:v>4.202198792201945</c:v>
                </c:pt>
                <c:pt idx="81">
                  <c:v>3.9703439630823705</c:v>
                </c:pt>
                <c:pt idx="82">
                  <c:v>4.4657536191680656</c:v>
                </c:pt>
                <c:pt idx="83">
                  <c:v>2.870069354131874</c:v>
                </c:pt>
                <c:pt idx="84">
                  <c:v>2.9893683779019096</c:v>
                </c:pt>
                <c:pt idx="85">
                  <c:v>2.9893683779019096</c:v>
                </c:pt>
                <c:pt idx="86">
                  <c:v>2.9542421962853158</c:v>
                </c:pt>
                <c:pt idx="87">
                  <c:v>2.9542421962853158</c:v>
                </c:pt>
                <c:pt idx="88">
                  <c:v>2.9918189868377878</c:v>
                </c:pt>
                <c:pt idx="89">
                  <c:v>2.9918189868377878</c:v>
                </c:pt>
                <c:pt idx="90">
                  <c:v>2.9918189868377878</c:v>
                </c:pt>
                <c:pt idx="91">
                  <c:v>2.9918189868377878</c:v>
                </c:pt>
                <c:pt idx="92">
                  <c:v>2.9918189868377878</c:v>
                </c:pt>
                <c:pt idx="93">
                  <c:v>2.9918189868377878</c:v>
                </c:pt>
                <c:pt idx="94">
                  <c:v>2.8360356209568467</c:v>
                </c:pt>
                <c:pt idx="95">
                  <c:v>-4.1372450473205955</c:v>
                </c:pt>
                <c:pt idx="96">
                  <c:v>-4.1372450473205955</c:v>
                </c:pt>
                <c:pt idx="97">
                  <c:v>1.1722655092821128</c:v>
                </c:pt>
                <c:pt idx="98">
                  <c:v>3.0645447257368792</c:v>
                </c:pt>
                <c:pt idx="99">
                  <c:v>3.013791933082242</c:v>
                </c:pt>
                <c:pt idx="100">
                  <c:v>2.8894662974607015</c:v>
                </c:pt>
                <c:pt idx="101">
                  <c:v>4.1985235834622268</c:v>
                </c:pt>
                <c:pt idx="102">
                  <c:v>4.1855670158298688</c:v>
                </c:pt>
                <c:pt idx="103">
                  <c:v>2.4917154416549661</c:v>
                </c:pt>
                <c:pt idx="104">
                  <c:v>2.9192849304751167</c:v>
                </c:pt>
                <c:pt idx="105">
                  <c:v>2.8473077891298302</c:v>
                </c:pt>
                <c:pt idx="106">
                  <c:v>2.8473077891298302</c:v>
                </c:pt>
                <c:pt idx="107">
                  <c:v>2.8473077891298302</c:v>
                </c:pt>
                <c:pt idx="108">
                  <c:v>3.9613392318228682</c:v>
                </c:pt>
                <c:pt idx="109">
                  <c:v>4.9208054485462327</c:v>
                </c:pt>
                <c:pt idx="110">
                  <c:v>4.9208054485462327</c:v>
                </c:pt>
                <c:pt idx="111">
                  <c:v>2.5008581124766303</c:v>
                </c:pt>
                <c:pt idx="112">
                  <c:v>2.5008581124766303</c:v>
                </c:pt>
                <c:pt idx="113">
                  <c:v>2.5008581124766303</c:v>
                </c:pt>
                <c:pt idx="114">
                  <c:v>2.5008581124766303</c:v>
                </c:pt>
                <c:pt idx="115">
                  <c:v>2.5008581124766303</c:v>
                </c:pt>
                <c:pt idx="116">
                  <c:v>4.9545271107268869</c:v>
                </c:pt>
                <c:pt idx="117">
                  <c:v>-0.6021606877422323</c:v>
                </c:pt>
                <c:pt idx="118">
                  <c:v>3.3217944221965774</c:v>
                </c:pt>
                <c:pt idx="119">
                  <c:v>4.4760759131961034</c:v>
                </c:pt>
                <c:pt idx="120">
                  <c:v>2.6036590284354402</c:v>
                </c:pt>
                <c:pt idx="121">
                  <c:v>3.5655538351766913</c:v>
                </c:pt>
                <c:pt idx="122">
                  <c:v>4.3015351524607217</c:v>
                </c:pt>
                <c:pt idx="123">
                  <c:v>4.3015351524607217</c:v>
                </c:pt>
                <c:pt idx="124">
                  <c:v>-4.9186763693687263</c:v>
                </c:pt>
                <c:pt idx="125">
                  <c:v>2.9918189868377469</c:v>
                </c:pt>
                <c:pt idx="126">
                  <c:v>4.4877229581780345</c:v>
                </c:pt>
                <c:pt idx="127">
                  <c:v>4.4877229581780345</c:v>
                </c:pt>
                <c:pt idx="128">
                  <c:v>4.4877229581780345</c:v>
                </c:pt>
                <c:pt idx="129">
                  <c:v>4.4877229581780345</c:v>
                </c:pt>
                <c:pt idx="130">
                  <c:v>4.4877229581780345</c:v>
                </c:pt>
                <c:pt idx="131">
                  <c:v>-4.1771811976432582</c:v>
                </c:pt>
                <c:pt idx="132">
                  <c:v>3.2664548438781722</c:v>
                </c:pt>
                <c:pt idx="133">
                  <c:v>2.9893683779019011</c:v>
                </c:pt>
                <c:pt idx="134">
                  <c:v>4.117009636810308</c:v>
                </c:pt>
                <c:pt idx="135">
                  <c:v>-0.74735192796305994</c:v>
                </c:pt>
                <c:pt idx="136">
                  <c:v>-1.8738426127998022</c:v>
                </c:pt>
                <c:pt idx="137">
                  <c:v>-1.8738426127998022</c:v>
                </c:pt>
                <c:pt idx="138">
                  <c:v>4.4657536191680656</c:v>
                </c:pt>
                <c:pt idx="139">
                  <c:v>3.2663476699090546</c:v>
                </c:pt>
                <c:pt idx="140">
                  <c:v>3.2663476699090337</c:v>
                </c:pt>
                <c:pt idx="141">
                  <c:v>2.9918189868377469</c:v>
                </c:pt>
                <c:pt idx="142">
                  <c:v>2.9918189868377469</c:v>
                </c:pt>
                <c:pt idx="143">
                  <c:v>-3.9236700786673904</c:v>
                </c:pt>
                <c:pt idx="144">
                  <c:v>2.4947251861188149</c:v>
                </c:pt>
                <c:pt idx="145">
                  <c:v>2.4947251861188149</c:v>
                </c:pt>
                <c:pt idx="146">
                  <c:v>2.9893683779019011</c:v>
                </c:pt>
                <c:pt idx="147">
                  <c:v>2.9542421962852798</c:v>
                </c:pt>
                <c:pt idx="148">
                  <c:v>2.9192849304751167</c:v>
                </c:pt>
                <c:pt idx="149">
                  <c:v>3.2663476699090159</c:v>
                </c:pt>
                <c:pt idx="150">
                  <c:v>3.266347669909027</c:v>
                </c:pt>
                <c:pt idx="151">
                  <c:v>3.074251968379734</c:v>
                </c:pt>
                <c:pt idx="152">
                  <c:v>3.4133832004329951</c:v>
                </c:pt>
                <c:pt idx="153">
                  <c:v>4.2023735142928205</c:v>
                </c:pt>
                <c:pt idx="154">
                  <c:v>1.2320432541186981</c:v>
                </c:pt>
                <c:pt idx="155">
                  <c:v>3.3646841921636015</c:v>
                </c:pt>
                <c:pt idx="156">
                  <c:v>-0.21383098173018361</c:v>
                </c:pt>
                <c:pt idx="157">
                  <c:v>-0.21383098173018361</c:v>
                </c:pt>
                <c:pt idx="158">
                  <c:v>-0.21383098173018361</c:v>
                </c:pt>
                <c:pt idx="159">
                  <c:v>-3.6504587307326051</c:v>
                </c:pt>
                <c:pt idx="160">
                  <c:v>3.2664548438781749</c:v>
                </c:pt>
                <c:pt idx="161">
                  <c:v>3.3646841921636015</c:v>
                </c:pt>
                <c:pt idx="162">
                  <c:v>9.1686272527283652</c:v>
                </c:pt>
                <c:pt idx="163">
                  <c:v>3.7419988826521893</c:v>
                </c:pt>
                <c:pt idx="164">
                  <c:v>5.7342079689546805</c:v>
                </c:pt>
                <c:pt idx="165">
                  <c:v>5.7342079689546805</c:v>
                </c:pt>
                <c:pt idx="166">
                  <c:v>2.8763036315924237</c:v>
                </c:pt>
                <c:pt idx="167">
                  <c:v>-1.2606523769232003</c:v>
                </c:pt>
                <c:pt idx="168">
                  <c:v>4.9229385158653098</c:v>
                </c:pt>
                <c:pt idx="169">
                  <c:v>2.4766222001213647</c:v>
                </c:pt>
                <c:pt idx="170">
                  <c:v>4.7620818002517531</c:v>
                </c:pt>
                <c:pt idx="171">
                  <c:v>-1.8738426127998653</c:v>
                </c:pt>
                <c:pt idx="172">
                  <c:v>4.2883448047044661</c:v>
                </c:pt>
                <c:pt idx="173">
                  <c:v>2.1624905269324026</c:v>
                </c:pt>
                <c:pt idx="174">
                  <c:v>2.1624905269324026</c:v>
                </c:pt>
                <c:pt idx="175">
                  <c:v>2.3625297721364364</c:v>
                </c:pt>
                <c:pt idx="176">
                  <c:v>2.3622196636750492</c:v>
                </c:pt>
                <c:pt idx="177">
                  <c:v>4.2057992968232272</c:v>
                </c:pt>
                <c:pt idx="178">
                  <c:v>2.8517525884726642</c:v>
                </c:pt>
                <c:pt idx="179">
                  <c:v>2.8827854378957536</c:v>
                </c:pt>
                <c:pt idx="180">
                  <c:v>2.763005491057704</c:v>
                </c:pt>
                <c:pt idx="181">
                  <c:v>9.3081591355016771E-2</c:v>
                </c:pt>
                <c:pt idx="182">
                  <c:v>4.4395919333316565</c:v>
                </c:pt>
                <c:pt idx="183">
                  <c:v>4.3399923663289579</c:v>
                </c:pt>
                <c:pt idx="184">
                  <c:v>3.2638583978913487</c:v>
                </c:pt>
                <c:pt idx="185">
                  <c:v>4.4795642985479445</c:v>
                </c:pt>
                <c:pt idx="186">
                  <c:v>4.4795642985479445</c:v>
                </c:pt>
                <c:pt idx="187">
                  <c:v>1.9004271836781579</c:v>
                </c:pt>
                <c:pt idx="188">
                  <c:v>1.9004271836781579</c:v>
                </c:pt>
                <c:pt idx="189">
                  <c:v>1.9004271836781579</c:v>
                </c:pt>
                <c:pt idx="190">
                  <c:v>1.9004271836781579</c:v>
                </c:pt>
                <c:pt idx="191">
                  <c:v>1.9004271836781579</c:v>
                </c:pt>
                <c:pt idx="192">
                  <c:v>4.3575464492139107</c:v>
                </c:pt>
                <c:pt idx="193">
                  <c:v>4.3575464492139107</c:v>
                </c:pt>
                <c:pt idx="194">
                  <c:v>3.2394410000956171</c:v>
                </c:pt>
                <c:pt idx="195">
                  <c:v>3.2394410000956171</c:v>
                </c:pt>
                <c:pt idx="196">
                  <c:v>4.2709796253282457</c:v>
                </c:pt>
                <c:pt idx="197">
                  <c:v>3.6239860420255972</c:v>
                </c:pt>
                <c:pt idx="198">
                  <c:v>-3.9654852488717238</c:v>
                </c:pt>
                <c:pt idx="199">
                  <c:v>2.5957778880450295</c:v>
                </c:pt>
                <c:pt idx="200">
                  <c:v>2.5957778880450295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233-43DF-BEA8-CCA18997E1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9435584"/>
        <c:axId val="10256474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Stations!$L$3</c15:sqref>
                        </c15:formulaRef>
                      </c:ext>
                    </c:extLst>
                    <c:strCache>
                      <c:ptCount val="1"/>
                      <c:pt idx="0">
                        <c:v>RPI Zone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Stations!$K$4:$K$204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1</c:v>
                      </c:pt>
                      <c:pt idx="1">
                        <c:v>1</c:v>
                      </c:pt>
                      <c:pt idx="2">
                        <c:v>21</c:v>
                      </c:pt>
                      <c:pt idx="3">
                        <c:v>7</c:v>
                      </c:pt>
                      <c:pt idx="4">
                        <c:v>1</c:v>
                      </c:pt>
                      <c:pt idx="5">
                        <c:v>7</c:v>
                      </c:pt>
                      <c:pt idx="6">
                        <c:v>10</c:v>
                      </c:pt>
                      <c:pt idx="7">
                        <c:v>10</c:v>
                      </c:pt>
                      <c:pt idx="8">
                        <c:v>21</c:v>
                      </c:pt>
                      <c:pt idx="9">
                        <c:v>3</c:v>
                      </c:pt>
                      <c:pt idx="10">
                        <c:v>3</c:v>
                      </c:pt>
                      <c:pt idx="11">
                        <c:v>17</c:v>
                      </c:pt>
                      <c:pt idx="12">
                        <c:v>17</c:v>
                      </c:pt>
                      <c:pt idx="13">
                        <c:v>10</c:v>
                      </c:pt>
                      <c:pt idx="14">
                        <c:v>1</c:v>
                      </c:pt>
                      <c:pt idx="15">
                        <c:v>11</c:v>
                      </c:pt>
                      <c:pt idx="16">
                        <c:v>11</c:v>
                      </c:pt>
                      <c:pt idx="17">
                        <c:v>13</c:v>
                      </c:pt>
                      <c:pt idx="18">
                        <c:v>16</c:v>
                      </c:pt>
                      <c:pt idx="19">
                        <c:v>16</c:v>
                      </c:pt>
                      <c:pt idx="20">
                        <c:v>25</c:v>
                      </c:pt>
                      <c:pt idx="21">
                        <c:v>25</c:v>
                      </c:pt>
                      <c:pt idx="22">
                        <c:v>18</c:v>
                      </c:pt>
                      <c:pt idx="23">
                        <c:v>18</c:v>
                      </c:pt>
                      <c:pt idx="24">
                        <c:v>18</c:v>
                      </c:pt>
                      <c:pt idx="25">
                        <c:v>18</c:v>
                      </c:pt>
                      <c:pt idx="26">
                        <c:v>24</c:v>
                      </c:pt>
                      <c:pt idx="27">
                        <c:v>24</c:v>
                      </c:pt>
                      <c:pt idx="28">
                        <c:v>24</c:v>
                      </c:pt>
                      <c:pt idx="29">
                        <c:v>16</c:v>
                      </c:pt>
                      <c:pt idx="30">
                        <c:v>16</c:v>
                      </c:pt>
                      <c:pt idx="31">
                        <c:v>24</c:v>
                      </c:pt>
                      <c:pt idx="32">
                        <c:v>5</c:v>
                      </c:pt>
                      <c:pt idx="33">
                        <c:v>5</c:v>
                      </c:pt>
                      <c:pt idx="34">
                        <c:v>11</c:v>
                      </c:pt>
                      <c:pt idx="35">
                        <c:v>11</c:v>
                      </c:pt>
                      <c:pt idx="36">
                        <c:v>1</c:v>
                      </c:pt>
                      <c:pt idx="37">
                        <c:v>16</c:v>
                      </c:pt>
                      <c:pt idx="38">
                        <c:v>16</c:v>
                      </c:pt>
                      <c:pt idx="39">
                        <c:v>1</c:v>
                      </c:pt>
                      <c:pt idx="40">
                        <c:v>1</c:v>
                      </c:pt>
                      <c:pt idx="41">
                        <c:v>24</c:v>
                      </c:pt>
                      <c:pt idx="42">
                        <c:v>16</c:v>
                      </c:pt>
                      <c:pt idx="43">
                        <c:v>25</c:v>
                      </c:pt>
                      <c:pt idx="44">
                        <c:v>7</c:v>
                      </c:pt>
                      <c:pt idx="45">
                        <c:v>7</c:v>
                      </c:pt>
                      <c:pt idx="46">
                        <c:v>8</c:v>
                      </c:pt>
                      <c:pt idx="47">
                        <c:v>11</c:v>
                      </c:pt>
                      <c:pt idx="48">
                        <c:v>11</c:v>
                      </c:pt>
                      <c:pt idx="49">
                        <c:v>11</c:v>
                      </c:pt>
                      <c:pt idx="50">
                        <c:v>1</c:v>
                      </c:pt>
                      <c:pt idx="51">
                        <c:v>1</c:v>
                      </c:pt>
                      <c:pt idx="52">
                        <c:v>10</c:v>
                      </c:pt>
                      <c:pt idx="53">
                        <c:v>25</c:v>
                      </c:pt>
                      <c:pt idx="54">
                        <c:v>19</c:v>
                      </c:pt>
                      <c:pt idx="55">
                        <c:v>1</c:v>
                      </c:pt>
                      <c:pt idx="56">
                        <c:v>1</c:v>
                      </c:pt>
                      <c:pt idx="57">
                        <c:v>1</c:v>
                      </c:pt>
                      <c:pt idx="58">
                        <c:v>18</c:v>
                      </c:pt>
                      <c:pt idx="59">
                        <c:v>15</c:v>
                      </c:pt>
                      <c:pt idx="60">
                        <c:v>15</c:v>
                      </c:pt>
                      <c:pt idx="61">
                        <c:v>11</c:v>
                      </c:pt>
                      <c:pt idx="62">
                        <c:v>11</c:v>
                      </c:pt>
                      <c:pt idx="63">
                        <c:v>11</c:v>
                      </c:pt>
                      <c:pt idx="64">
                        <c:v>11</c:v>
                      </c:pt>
                      <c:pt idx="65">
                        <c:v>24</c:v>
                      </c:pt>
                      <c:pt idx="66">
                        <c:v>10</c:v>
                      </c:pt>
                      <c:pt idx="67">
                        <c:v>10</c:v>
                      </c:pt>
                      <c:pt idx="68">
                        <c:v>1</c:v>
                      </c:pt>
                      <c:pt idx="69">
                        <c:v>18</c:v>
                      </c:pt>
                      <c:pt idx="70">
                        <c:v>4</c:v>
                      </c:pt>
                      <c:pt idx="71">
                        <c:v>5</c:v>
                      </c:pt>
                      <c:pt idx="72">
                        <c:v>12</c:v>
                      </c:pt>
                      <c:pt idx="73">
                        <c:v>12</c:v>
                      </c:pt>
                      <c:pt idx="74">
                        <c:v>1</c:v>
                      </c:pt>
                      <c:pt idx="75">
                        <c:v>1</c:v>
                      </c:pt>
                      <c:pt idx="76">
                        <c:v>11</c:v>
                      </c:pt>
                      <c:pt idx="77">
                        <c:v>3</c:v>
                      </c:pt>
                      <c:pt idx="78">
                        <c:v>26</c:v>
                      </c:pt>
                      <c:pt idx="79">
                        <c:v>26</c:v>
                      </c:pt>
                      <c:pt idx="80">
                        <c:v>7</c:v>
                      </c:pt>
                      <c:pt idx="81">
                        <c:v>16</c:v>
                      </c:pt>
                      <c:pt idx="82">
                        <c:v>6</c:v>
                      </c:pt>
                      <c:pt idx="83">
                        <c:v>1</c:v>
                      </c:pt>
                      <c:pt idx="84">
                        <c:v>11</c:v>
                      </c:pt>
                      <c:pt idx="85">
                        <c:v>11</c:v>
                      </c:pt>
                      <c:pt idx="86">
                        <c:v>3</c:v>
                      </c:pt>
                      <c:pt idx="87">
                        <c:v>3</c:v>
                      </c:pt>
                      <c:pt idx="88">
                        <c:v>10</c:v>
                      </c:pt>
                      <c:pt idx="89">
                        <c:v>10</c:v>
                      </c:pt>
                      <c:pt idx="90">
                        <c:v>10</c:v>
                      </c:pt>
                      <c:pt idx="91">
                        <c:v>10</c:v>
                      </c:pt>
                      <c:pt idx="92">
                        <c:v>10</c:v>
                      </c:pt>
                      <c:pt idx="93">
                        <c:v>10</c:v>
                      </c:pt>
                      <c:pt idx="94">
                        <c:v>1</c:v>
                      </c:pt>
                      <c:pt idx="95">
                        <c:v>24</c:v>
                      </c:pt>
                      <c:pt idx="96">
                        <c:v>24</c:v>
                      </c:pt>
                      <c:pt idx="97">
                        <c:v>18</c:v>
                      </c:pt>
                      <c:pt idx="98">
                        <c:v>5</c:v>
                      </c:pt>
                      <c:pt idx="99">
                        <c:v>5</c:v>
                      </c:pt>
                      <c:pt idx="100">
                        <c:v>9</c:v>
                      </c:pt>
                      <c:pt idx="101">
                        <c:v>13</c:v>
                      </c:pt>
                      <c:pt idx="102">
                        <c:v>13</c:v>
                      </c:pt>
                      <c:pt idx="103">
                        <c:v>10</c:v>
                      </c:pt>
                      <c:pt idx="104">
                        <c:v>12</c:v>
                      </c:pt>
                      <c:pt idx="105">
                        <c:v>12</c:v>
                      </c:pt>
                      <c:pt idx="106">
                        <c:v>12</c:v>
                      </c:pt>
                      <c:pt idx="107">
                        <c:v>12</c:v>
                      </c:pt>
                      <c:pt idx="108">
                        <c:v>13</c:v>
                      </c:pt>
                      <c:pt idx="109">
                        <c:v>15</c:v>
                      </c:pt>
                      <c:pt idx="110">
                        <c:v>15</c:v>
                      </c:pt>
                      <c:pt idx="111">
                        <c:v>14</c:v>
                      </c:pt>
                      <c:pt idx="112">
                        <c:v>14</c:v>
                      </c:pt>
                      <c:pt idx="113">
                        <c:v>14</c:v>
                      </c:pt>
                      <c:pt idx="114">
                        <c:v>14</c:v>
                      </c:pt>
                      <c:pt idx="115">
                        <c:v>14</c:v>
                      </c:pt>
                      <c:pt idx="116">
                        <c:v>16</c:v>
                      </c:pt>
                      <c:pt idx="117">
                        <c:v>26</c:v>
                      </c:pt>
                      <c:pt idx="118">
                        <c:v>10</c:v>
                      </c:pt>
                      <c:pt idx="119">
                        <c:v>15</c:v>
                      </c:pt>
                      <c:pt idx="120">
                        <c:v>14</c:v>
                      </c:pt>
                      <c:pt idx="121">
                        <c:v>3</c:v>
                      </c:pt>
                      <c:pt idx="122">
                        <c:v>16</c:v>
                      </c:pt>
                      <c:pt idx="123">
                        <c:v>16</c:v>
                      </c:pt>
                      <c:pt idx="124">
                        <c:v>24</c:v>
                      </c:pt>
                      <c:pt idx="125">
                        <c:v>10</c:v>
                      </c:pt>
                      <c:pt idx="126">
                        <c:v>15</c:v>
                      </c:pt>
                      <c:pt idx="127">
                        <c:v>15</c:v>
                      </c:pt>
                      <c:pt idx="128">
                        <c:v>15</c:v>
                      </c:pt>
                      <c:pt idx="129">
                        <c:v>15</c:v>
                      </c:pt>
                      <c:pt idx="130">
                        <c:v>15</c:v>
                      </c:pt>
                      <c:pt idx="131">
                        <c:v>24</c:v>
                      </c:pt>
                      <c:pt idx="132">
                        <c:v>1</c:v>
                      </c:pt>
                      <c:pt idx="133">
                        <c:v>11</c:v>
                      </c:pt>
                      <c:pt idx="134">
                        <c:v>13</c:v>
                      </c:pt>
                      <c:pt idx="135">
                        <c:v>27</c:v>
                      </c:pt>
                      <c:pt idx="136">
                        <c:v>18</c:v>
                      </c:pt>
                      <c:pt idx="137">
                        <c:v>18</c:v>
                      </c:pt>
                      <c:pt idx="138">
                        <c:v>6</c:v>
                      </c:pt>
                      <c:pt idx="139">
                        <c:v>1</c:v>
                      </c:pt>
                      <c:pt idx="140">
                        <c:v>1</c:v>
                      </c:pt>
                      <c:pt idx="141">
                        <c:v>10</c:v>
                      </c:pt>
                      <c:pt idx="142">
                        <c:v>10</c:v>
                      </c:pt>
                      <c:pt idx="143">
                        <c:v>26</c:v>
                      </c:pt>
                      <c:pt idx="144">
                        <c:v>14</c:v>
                      </c:pt>
                      <c:pt idx="145">
                        <c:v>14</c:v>
                      </c:pt>
                      <c:pt idx="146">
                        <c:v>11</c:v>
                      </c:pt>
                      <c:pt idx="147">
                        <c:v>3</c:v>
                      </c:pt>
                      <c:pt idx="148">
                        <c:v>12</c:v>
                      </c:pt>
                      <c:pt idx="149">
                        <c:v>1</c:v>
                      </c:pt>
                      <c:pt idx="150">
                        <c:v>1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7</c:v>
                      </c:pt>
                      <c:pt idx="154">
                        <c:v>17</c:v>
                      </c:pt>
                      <c:pt idx="155">
                        <c:v>2</c:v>
                      </c:pt>
                      <c:pt idx="156">
                        <c:v>18</c:v>
                      </c:pt>
                      <c:pt idx="157">
                        <c:v>18</c:v>
                      </c:pt>
                      <c:pt idx="158">
                        <c:v>18</c:v>
                      </c:pt>
                      <c:pt idx="159">
                        <c:v>26</c:v>
                      </c:pt>
                      <c:pt idx="160">
                        <c:v>1</c:v>
                      </c:pt>
                      <c:pt idx="161">
                        <c:v>2</c:v>
                      </c:pt>
                      <c:pt idx="162">
                        <c:v>20</c:v>
                      </c:pt>
                      <c:pt idx="163">
                        <c:v>18</c:v>
                      </c:pt>
                      <c:pt idx="164">
                        <c:v>21</c:v>
                      </c:pt>
                      <c:pt idx="165">
                        <c:v>21</c:v>
                      </c:pt>
                      <c:pt idx="166">
                        <c:v>16</c:v>
                      </c:pt>
                      <c:pt idx="167">
                        <c:v>24</c:v>
                      </c:pt>
                      <c:pt idx="168">
                        <c:v>15</c:v>
                      </c:pt>
                      <c:pt idx="169">
                        <c:v>22</c:v>
                      </c:pt>
                      <c:pt idx="170">
                        <c:v>15</c:v>
                      </c:pt>
                      <c:pt idx="171">
                        <c:v>18</c:v>
                      </c:pt>
                      <c:pt idx="172">
                        <c:v>8</c:v>
                      </c:pt>
                      <c:pt idx="173">
                        <c:v>17</c:v>
                      </c:pt>
                      <c:pt idx="174">
                        <c:v>17</c:v>
                      </c:pt>
                      <c:pt idx="175">
                        <c:v>14</c:v>
                      </c:pt>
                      <c:pt idx="176">
                        <c:v>14</c:v>
                      </c:pt>
                      <c:pt idx="177">
                        <c:v>16</c:v>
                      </c:pt>
                      <c:pt idx="178">
                        <c:v>1</c:v>
                      </c:pt>
                      <c:pt idx="179">
                        <c:v>5</c:v>
                      </c:pt>
                      <c:pt idx="180">
                        <c:v>1</c:v>
                      </c:pt>
                      <c:pt idx="181">
                        <c:v>18</c:v>
                      </c:pt>
                      <c:pt idx="182">
                        <c:v>16</c:v>
                      </c:pt>
                      <c:pt idx="183">
                        <c:v>16</c:v>
                      </c:pt>
                      <c:pt idx="184">
                        <c:v>11</c:v>
                      </c:pt>
                      <c:pt idx="185">
                        <c:v>21</c:v>
                      </c:pt>
                      <c:pt idx="186">
                        <c:v>21</c:v>
                      </c:pt>
                      <c:pt idx="187">
                        <c:v>17</c:v>
                      </c:pt>
                      <c:pt idx="188">
                        <c:v>17</c:v>
                      </c:pt>
                      <c:pt idx="189">
                        <c:v>17</c:v>
                      </c:pt>
                      <c:pt idx="190">
                        <c:v>17</c:v>
                      </c:pt>
                      <c:pt idx="191">
                        <c:v>17</c:v>
                      </c:pt>
                      <c:pt idx="192">
                        <c:v>16</c:v>
                      </c:pt>
                      <c:pt idx="193">
                        <c:v>16</c:v>
                      </c:pt>
                      <c:pt idx="194">
                        <c:v>11</c:v>
                      </c:pt>
                      <c:pt idx="195">
                        <c:v>11</c:v>
                      </c:pt>
                      <c:pt idx="196">
                        <c:v>21</c:v>
                      </c:pt>
                      <c:pt idx="197">
                        <c:v>18</c:v>
                      </c:pt>
                      <c:pt idx="198">
                        <c:v>23</c:v>
                      </c:pt>
                      <c:pt idx="199">
                        <c:v>10</c:v>
                      </c:pt>
                      <c:pt idx="200">
                        <c:v>10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Stations!$L$4:$L$204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3</c:v>
                      </c:pt>
                      <c:pt idx="1">
                        <c:v>6</c:v>
                      </c:pt>
                      <c:pt idx="2">
                        <c:v>20</c:v>
                      </c:pt>
                      <c:pt idx="3">
                        <c:v>7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12</c:v>
                      </c:pt>
                      <c:pt idx="7">
                        <c:v>12</c:v>
                      </c:pt>
                      <c:pt idx="8">
                        <c:v>20</c:v>
                      </c:pt>
                      <c:pt idx="9">
                        <c:v>4</c:v>
                      </c:pt>
                      <c:pt idx="10">
                        <c:v>4</c:v>
                      </c:pt>
                      <c:pt idx="11">
                        <c:v>18</c:v>
                      </c:pt>
                      <c:pt idx="12">
                        <c:v>18</c:v>
                      </c:pt>
                      <c:pt idx="13">
                        <c:v>12</c:v>
                      </c:pt>
                      <c:pt idx="14">
                        <c:v>3</c:v>
                      </c:pt>
                      <c:pt idx="15">
                        <c:v>12</c:v>
                      </c:pt>
                      <c:pt idx="16">
                        <c:v>12</c:v>
                      </c:pt>
                      <c:pt idx="17">
                        <c:v>15</c:v>
                      </c:pt>
                      <c:pt idx="18">
                        <c:v>18</c:v>
                      </c:pt>
                      <c:pt idx="19">
                        <c:v>18</c:v>
                      </c:pt>
                      <c:pt idx="20">
                        <c:v>20</c:v>
                      </c:pt>
                      <c:pt idx="21">
                        <c:v>20</c:v>
                      </c:pt>
                      <c:pt idx="22">
                        <c:v>21</c:v>
                      </c:pt>
                      <c:pt idx="23">
                        <c:v>21</c:v>
                      </c:pt>
                      <c:pt idx="24">
                        <c:v>21</c:v>
                      </c:pt>
                      <c:pt idx="25">
                        <c:v>21</c:v>
                      </c:pt>
                      <c:pt idx="26">
                        <c:v>21</c:v>
                      </c:pt>
                      <c:pt idx="27">
                        <c:v>21</c:v>
                      </c:pt>
                      <c:pt idx="28">
                        <c:v>21</c:v>
                      </c:pt>
                      <c:pt idx="29">
                        <c:v>17</c:v>
                      </c:pt>
                      <c:pt idx="30">
                        <c:v>17</c:v>
                      </c:pt>
                      <c:pt idx="31">
                        <c:v>21</c:v>
                      </c:pt>
                      <c:pt idx="32">
                        <c:v>3</c:v>
                      </c:pt>
                      <c:pt idx="33">
                        <c:v>3</c:v>
                      </c:pt>
                      <c:pt idx="34">
                        <c:v>13</c:v>
                      </c:pt>
                      <c:pt idx="35">
                        <c:v>13</c:v>
                      </c:pt>
                      <c:pt idx="36">
                        <c:v>6</c:v>
                      </c:pt>
                      <c:pt idx="37">
                        <c:v>18</c:v>
                      </c:pt>
                      <c:pt idx="38">
                        <c:v>18</c:v>
                      </c:pt>
                      <c:pt idx="39">
                        <c:v>6</c:v>
                      </c:pt>
                      <c:pt idx="40">
                        <c:v>6</c:v>
                      </c:pt>
                      <c:pt idx="41">
                        <c:v>21</c:v>
                      </c:pt>
                      <c:pt idx="42">
                        <c:v>17</c:v>
                      </c:pt>
                      <c:pt idx="43">
                        <c:v>19</c:v>
                      </c:pt>
                      <c:pt idx="44">
                        <c:v>11</c:v>
                      </c:pt>
                      <c:pt idx="45">
                        <c:v>11</c:v>
                      </c:pt>
                      <c:pt idx="46">
                        <c:v>10</c:v>
                      </c:pt>
                      <c:pt idx="47">
                        <c:v>13</c:v>
                      </c:pt>
                      <c:pt idx="48">
                        <c:v>13</c:v>
                      </c:pt>
                      <c:pt idx="49">
                        <c:v>13</c:v>
                      </c:pt>
                      <c:pt idx="50">
                        <c:v>6</c:v>
                      </c:pt>
                      <c:pt idx="51">
                        <c:v>6</c:v>
                      </c:pt>
                      <c:pt idx="52">
                        <c:v>12</c:v>
                      </c:pt>
                      <c:pt idx="53">
                        <c:v>19</c:v>
                      </c:pt>
                      <c:pt idx="54">
                        <c:v>18</c:v>
                      </c:pt>
                      <c:pt idx="55">
                        <c:v>3</c:v>
                      </c:pt>
                      <c:pt idx="56">
                        <c:v>3</c:v>
                      </c:pt>
                      <c:pt idx="57">
                        <c:v>1</c:v>
                      </c:pt>
                      <c:pt idx="58">
                        <c:v>17</c:v>
                      </c:pt>
                      <c:pt idx="59">
                        <c:v>18</c:v>
                      </c:pt>
                      <c:pt idx="60">
                        <c:v>18</c:v>
                      </c:pt>
                      <c:pt idx="61">
                        <c:v>13</c:v>
                      </c:pt>
                      <c:pt idx="62">
                        <c:v>13</c:v>
                      </c:pt>
                      <c:pt idx="63">
                        <c:v>13</c:v>
                      </c:pt>
                      <c:pt idx="64">
                        <c:v>13</c:v>
                      </c:pt>
                      <c:pt idx="65">
                        <c:v>21</c:v>
                      </c:pt>
                      <c:pt idx="66">
                        <c:v>12</c:v>
                      </c:pt>
                      <c:pt idx="67">
                        <c:v>12</c:v>
                      </c:pt>
                      <c:pt idx="68">
                        <c:v>6</c:v>
                      </c:pt>
                      <c:pt idx="69">
                        <c:v>17</c:v>
                      </c:pt>
                      <c:pt idx="70">
                        <c:v>5</c:v>
                      </c:pt>
                      <c:pt idx="71">
                        <c:v>3</c:v>
                      </c:pt>
                      <c:pt idx="72">
                        <c:v>14</c:v>
                      </c:pt>
                      <c:pt idx="73">
                        <c:v>14</c:v>
                      </c:pt>
                      <c:pt idx="74">
                        <c:v>6</c:v>
                      </c:pt>
                      <c:pt idx="75">
                        <c:v>6</c:v>
                      </c:pt>
                      <c:pt idx="76">
                        <c:v>13</c:v>
                      </c:pt>
                      <c:pt idx="77">
                        <c:v>4</c:v>
                      </c:pt>
                      <c:pt idx="78">
                        <c:v>20</c:v>
                      </c:pt>
                      <c:pt idx="79">
                        <c:v>20</c:v>
                      </c:pt>
                      <c:pt idx="80">
                        <c:v>9</c:v>
                      </c:pt>
                      <c:pt idx="81">
                        <c:v>18</c:v>
                      </c:pt>
                      <c:pt idx="82">
                        <c:v>3</c:v>
                      </c:pt>
                      <c:pt idx="83">
                        <c:v>6</c:v>
                      </c:pt>
                      <c:pt idx="84">
                        <c:v>12</c:v>
                      </c:pt>
                      <c:pt idx="85">
                        <c:v>12</c:v>
                      </c:pt>
                      <c:pt idx="86">
                        <c:v>4</c:v>
                      </c:pt>
                      <c:pt idx="87">
                        <c:v>4</c:v>
                      </c:pt>
                      <c:pt idx="88">
                        <c:v>12</c:v>
                      </c:pt>
                      <c:pt idx="89">
                        <c:v>12</c:v>
                      </c:pt>
                      <c:pt idx="90">
                        <c:v>12</c:v>
                      </c:pt>
                      <c:pt idx="91">
                        <c:v>12</c:v>
                      </c:pt>
                      <c:pt idx="92">
                        <c:v>12</c:v>
                      </c:pt>
                      <c:pt idx="93">
                        <c:v>12</c:v>
                      </c:pt>
                      <c:pt idx="94">
                        <c:v>2</c:v>
                      </c:pt>
                      <c:pt idx="95">
                        <c:v>21</c:v>
                      </c:pt>
                      <c:pt idx="96">
                        <c:v>21</c:v>
                      </c:pt>
                      <c:pt idx="97">
                        <c:v>17</c:v>
                      </c:pt>
                      <c:pt idx="98">
                        <c:v>3</c:v>
                      </c:pt>
                      <c:pt idx="99">
                        <c:v>3</c:v>
                      </c:pt>
                      <c:pt idx="100">
                        <c:v>10</c:v>
                      </c:pt>
                      <c:pt idx="101">
                        <c:v>16</c:v>
                      </c:pt>
                      <c:pt idx="102">
                        <c:v>16</c:v>
                      </c:pt>
                      <c:pt idx="103">
                        <c:v>10</c:v>
                      </c:pt>
                      <c:pt idx="104">
                        <c:v>14</c:v>
                      </c:pt>
                      <c:pt idx="105">
                        <c:v>15</c:v>
                      </c:pt>
                      <c:pt idx="106">
                        <c:v>15</c:v>
                      </c:pt>
                      <c:pt idx="107">
                        <c:v>15</c:v>
                      </c:pt>
                      <c:pt idx="108">
                        <c:v>16</c:v>
                      </c:pt>
                      <c:pt idx="109">
                        <c:v>18</c:v>
                      </c:pt>
                      <c:pt idx="110">
                        <c:v>18</c:v>
                      </c:pt>
                      <c:pt idx="111">
                        <c:v>16</c:v>
                      </c:pt>
                      <c:pt idx="112">
                        <c:v>16</c:v>
                      </c:pt>
                      <c:pt idx="113">
                        <c:v>16</c:v>
                      </c:pt>
                      <c:pt idx="114">
                        <c:v>16</c:v>
                      </c:pt>
                      <c:pt idx="115">
                        <c:v>16</c:v>
                      </c:pt>
                      <c:pt idx="116">
                        <c:v>17</c:v>
                      </c:pt>
                      <c:pt idx="117">
                        <c:v>19</c:v>
                      </c:pt>
                      <c:pt idx="118">
                        <c:v>10</c:v>
                      </c:pt>
                      <c:pt idx="119">
                        <c:v>18</c:v>
                      </c:pt>
                      <c:pt idx="120">
                        <c:v>16</c:v>
                      </c:pt>
                      <c:pt idx="121">
                        <c:v>4</c:v>
                      </c:pt>
                      <c:pt idx="122">
                        <c:v>18</c:v>
                      </c:pt>
                      <c:pt idx="123">
                        <c:v>18</c:v>
                      </c:pt>
                      <c:pt idx="124">
                        <c:v>21</c:v>
                      </c:pt>
                      <c:pt idx="125">
                        <c:v>12</c:v>
                      </c:pt>
                      <c:pt idx="126">
                        <c:v>18</c:v>
                      </c:pt>
                      <c:pt idx="127">
                        <c:v>18</c:v>
                      </c:pt>
                      <c:pt idx="128">
                        <c:v>18</c:v>
                      </c:pt>
                      <c:pt idx="129">
                        <c:v>18</c:v>
                      </c:pt>
                      <c:pt idx="130">
                        <c:v>18</c:v>
                      </c:pt>
                      <c:pt idx="131">
                        <c:v>21</c:v>
                      </c:pt>
                      <c:pt idx="132">
                        <c:v>6</c:v>
                      </c:pt>
                      <c:pt idx="133">
                        <c:v>13</c:v>
                      </c:pt>
                      <c:pt idx="134">
                        <c:v>16</c:v>
                      </c:pt>
                      <c:pt idx="135">
                        <c:v>19</c:v>
                      </c:pt>
                      <c:pt idx="136">
                        <c:v>18</c:v>
                      </c:pt>
                      <c:pt idx="137">
                        <c:v>18</c:v>
                      </c:pt>
                      <c:pt idx="138">
                        <c:v>3</c:v>
                      </c:pt>
                      <c:pt idx="139">
                        <c:v>6</c:v>
                      </c:pt>
                      <c:pt idx="140">
                        <c:v>6</c:v>
                      </c:pt>
                      <c:pt idx="141">
                        <c:v>12</c:v>
                      </c:pt>
                      <c:pt idx="142">
                        <c:v>12</c:v>
                      </c:pt>
                      <c:pt idx="143">
                        <c:v>20</c:v>
                      </c:pt>
                      <c:pt idx="144">
                        <c:v>16</c:v>
                      </c:pt>
                      <c:pt idx="145">
                        <c:v>16</c:v>
                      </c:pt>
                      <c:pt idx="146">
                        <c:v>13</c:v>
                      </c:pt>
                      <c:pt idx="147">
                        <c:v>4</c:v>
                      </c:pt>
                      <c:pt idx="148">
                        <c:v>14</c:v>
                      </c:pt>
                      <c:pt idx="149">
                        <c:v>6</c:v>
                      </c:pt>
                      <c:pt idx="150">
                        <c:v>6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9</c:v>
                      </c:pt>
                      <c:pt idx="154">
                        <c:v>18</c:v>
                      </c:pt>
                      <c:pt idx="155">
                        <c:v>3</c:v>
                      </c:pt>
                      <c:pt idx="156">
                        <c:v>18</c:v>
                      </c:pt>
                      <c:pt idx="157">
                        <c:v>18</c:v>
                      </c:pt>
                      <c:pt idx="158">
                        <c:v>18</c:v>
                      </c:pt>
                      <c:pt idx="159">
                        <c:v>20</c:v>
                      </c:pt>
                      <c:pt idx="160">
                        <c:v>6</c:v>
                      </c:pt>
                      <c:pt idx="161">
                        <c:v>3</c:v>
                      </c:pt>
                      <c:pt idx="162">
                        <c:v>20</c:v>
                      </c:pt>
                      <c:pt idx="163">
                        <c:v>20</c:v>
                      </c:pt>
                      <c:pt idx="164">
                        <c:v>20</c:v>
                      </c:pt>
                      <c:pt idx="165">
                        <c:v>20</c:v>
                      </c:pt>
                      <c:pt idx="166">
                        <c:v>18</c:v>
                      </c:pt>
                      <c:pt idx="167">
                        <c:v>21</c:v>
                      </c:pt>
                      <c:pt idx="168">
                        <c:v>18</c:v>
                      </c:pt>
                      <c:pt idx="169">
                        <c:v>20</c:v>
                      </c:pt>
                      <c:pt idx="170">
                        <c:v>18</c:v>
                      </c:pt>
                      <c:pt idx="171">
                        <c:v>18</c:v>
                      </c:pt>
                      <c:pt idx="172">
                        <c:v>8</c:v>
                      </c:pt>
                      <c:pt idx="173">
                        <c:v>17</c:v>
                      </c:pt>
                      <c:pt idx="174">
                        <c:v>17</c:v>
                      </c:pt>
                      <c:pt idx="175">
                        <c:v>16</c:v>
                      </c:pt>
                      <c:pt idx="176">
                        <c:v>16</c:v>
                      </c:pt>
                      <c:pt idx="177">
                        <c:v>17</c:v>
                      </c:pt>
                      <c:pt idx="178">
                        <c:v>2</c:v>
                      </c:pt>
                      <c:pt idx="179">
                        <c:v>3</c:v>
                      </c:pt>
                      <c:pt idx="180">
                        <c:v>1</c:v>
                      </c:pt>
                      <c:pt idx="181">
                        <c:v>20</c:v>
                      </c:pt>
                      <c:pt idx="182">
                        <c:v>18</c:v>
                      </c:pt>
                      <c:pt idx="183">
                        <c:v>18</c:v>
                      </c:pt>
                      <c:pt idx="184">
                        <c:v>13</c:v>
                      </c:pt>
                      <c:pt idx="185">
                        <c:v>20</c:v>
                      </c:pt>
                      <c:pt idx="186">
                        <c:v>20</c:v>
                      </c:pt>
                      <c:pt idx="187">
                        <c:v>18</c:v>
                      </c:pt>
                      <c:pt idx="188">
                        <c:v>18</c:v>
                      </c:pt>
                      <c:pt idx="189">
                        <c:v>18</c:v>
                      </c:pt>
                      <c:pt idx="190">
                        <c:v>18</c:v>
                      </c:pt>
                      <c:pt idx="191">
                        <c:v>18</c:v>
                      </c:pt>
                      <c:pt idx="192">
                        <c:v>18</c:v>
                      </c:pt>
                      <c:pt idx="193">
                        <c:v>18</c:v>
                      </c:pt>
                      <c:pt idx="194">
                        <c:v>13</c:v>
                      </c:pt>
                      <c:pt idx="195">
                        <c:v>13</c:v>
                      </c:pt>
                      <c:pt idx="196">
                        <c:v>20</c:v>
                      </c:pt>
                      <c:pt idx="197">
                        <c:v>20</c:v>
                      </c:pt>
                      <c:pt idx="198">
                        <c:v>20</c:v>
                      </c:pt>
                      <c:pt idx="199">
                        <c:v>10</c:v>
                      </c:pt>
                      <c:pt idx="200">
                        <c:v>10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4A6E-433E-B68C-5238AF0CDDA4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Stations!$M$3</c15:sqref>
                        </c15:formulaRef>
                      </c:ext>
                    </c:extLst>
                    <c:strCache>
                      <c:ptCount val="1"/>
                      <c:pt idx="0">
                        <c:v>Sharing: YRS % of YR tariff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Stations!$K$4:$K$204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1</c:v>
                      </c:pt>
                      <c:pt idx="1">
                        <c:v>1</c:v>
                      </c:pt>
                      <c:pt idx="2">
                        <c:v>21</c:v>
                      </c:pt>
                      <c:pt idx="3">
                        <c:v>7</c:v>
                      </c:pt>
                      <c:pt idx="4">
                        <c:v>1</c:v>
                      </c:pt>
                      <c:pt idx="5">
                        <c:v>7</c:v>
                      </c:pt>
                      <c:pt idx="6">
                        <c:v>10</c:v>
                      </c:pt>
                      <c:pt idx="7">
                        <c:v>10</c:v>
                      </c:pt>
                      <c:pt idx="8">
                        <c:v>21</c:v>
                      </c:pt>
                      <c:pt idx="9">
                        <c:v>3</c:v>
                      </c:pt>
                      <c:pt idx="10">
                        <c:v>3</c:v>
                      </c:pt>
                      <c:pt idx="11">
                        <c:v>17</c:v>
                      </c:pt>
                      <c:pt idx="12">
                        <c:v>17</c:v>
                      </c:pt>
                      <c:pt idx="13">
                        <c:v>10</c:v>
                      </c:pt>
                      <c:pt idx="14">
                        <c:v>1</c:v>
                      </c:pt>
                      <c:pt idx="15">
                        <c:v>11</c:v>
                      </c:pt>
                      <c:pt idx="16">
                        <c:v>11</c:v>
                      </c:pt>
                      <c:pt idx="17">
                        <c:v>13</c:v>
                      </c:pt>
                      <c:pt idx="18">
                        <c:v>16</c:v>
                      </c:pt>
                      <c:pt idx="19">
                        <c:v>16</c:v>
                      </c:pt>
                      <c:pt idx="20">
                        <c:v>25</c:v>
                      </c:pt>
                      <c:pt idx="21">
                        <c:v>25</c:v>
                      </c:pt>
                      <c:pt idx="22">
                        <c:v>18</c:v>
                      </c:pt>
                      <c:pt idx="23">
                        <c:v>18</c:v>
                      </c:pt>
                      <c:pt idx="24">
                        <c:v>18</c:v>
                      </c:pt>
                      <c:pt idx="25">
                        <c:v>18</c:v>
                      </c:pt>
                      <c:pt idx="26">
                        <c:v>24</c:v>
                      </c:pt>
                      <c:pt idx="27">
                        <c:v>24</c:v>
                      </c:pt>
                      <c:pt idx="28">
                        <c:v>24</c:v>
                      </c:pt>
                      <c:pt idx="29">
                        <c:v>16</c:v>
                      </c:pt>
                      <c:pt idx="30">
                        <c:v>16</c:v>
                      </c:pt>
                      <c:pt idx="31">
                        <c:v>24</c:v>
                      </c:pt>
                      <c:pt idx="32">
                        <c:v>5</c:v>
                      </c:pt>
                      <c:pt idx="33">
                        <c:v>5</c:v>
                      </c:pt>
                      <c:pt idx="34">
                        <c:v>11</c:v>
                      </c:pt>
                      <c:pt idx="35">
                        <c:v>11</c:v>
                      </c:pt>
                      <c:pt idx="36">
                        <c:v>1</c:v>
                      </c:pt>
                      <c:pt idx="37">
                        <c:v>16</c:v>
                      </c:pt>
                      <c:pt idx="38">
                        <c:v>16</c:v>
                      </c:pt>
                      <c:pt idx="39">
                        <c:v>1</c:v>
                      </c:pt>
                      <c:pt idx="40">
                        <c:v>1</c:v>
                      </c:pt>
                      <c:pt idx="41">
                        <c:v>24</c:v>
                      </c:pt>
                      <c:pt idx="42">
                        <c:v>16</c:v>
                      </c:pt>
                      <c:pt idx="43">
                        <c:v>25</c:v>
                      </c:pt>
                      <c:pt idx="44">
                        <c:v>7</c:v>
                      </c:pt>
                      <c:pt idx="45">
                        <c:v>7</c:v>
                      </c:pt>
                      <c:pt idx="46">
                        <c:v>8</c:v>
                      </c:pt>
                      <c:pt idx="47">
                        <c:v>11</c:v>
                      </c:pt>
                      <c:pt idx="48">
                        <c:v>11</c:v>
                      </c:pt>
                      <c:pt idx="49">
                        <c:v>11</c:v>
                      </c:pt>
                      <c:pt idx="50">
                        <c:v>1</c:v>
                      </c:pt>
                      <c:pt idx="51">
                        <c:v>1</c:v>
                      </c:pt>
                      <c:pt idx="52">
                        <c:v>10</c:v>
                      </c:pt>
                      <c:pt idx="53">
                        <c:v>25</c:v>
                      </c:pt>
                      <c:pt idx="54">
                        <c:v>19</c:v>
                      </c:pt>
                      <c:pt idx="55">
                        <c:v>1</c:v>
                      </c:pt>
                      <c:pt idx="56">
                        <c:v>1</c:v>
                      </c:pt>
                      <c:pt idx="57">
                        <c:v>1</c:v>
                      </c:pt>
                      <c:pt idx="58">
                        <c:v>18</c:v>
                      </c:pt>
                      <c:pt idx="59">
                        <c:v>15</c:v>
                      </c:pt>
                      <c:pt idx="60">
                        <c:v>15</c:v>
                      </c:pt>
                      <c:pt idx="61">
                        <c:v>11</c:v>
                      </c:pt>
                      <c:pt idx="62">
                        <c:v>11</c:v>
                      </c:pt>
                      <c:pt idx="63">
                        <c:v>11</c:v>
                      </c:pt>
                      <c:pt idx="64">
                        <c:v>11</c:v>
                      </c:pt>
                      <c:pt idx="65">
                        <c:v>24</c:v>
                      </c:pt>
                      <c:pt idx="66">
                        <c:v>10</c:v>
                      </c:pt>
                      <c:pt idx="67">
                        <c:v>10</c:v>
                      </c:pt>
                      <c:pt idx="68">
                        <c:v>1</c:v>
                      </c:pt>
                      <c:pt idx="69">
                        <c:v>18</c:v>
                      </c:pt>
                      <c:pt idx="70">
                        <c:v>4</c:v>
                      </c:pt>
                      <c:pt idx="71">
                        <c:v>5</c:v>
                      </c:pt>
                      <c:pt idx="72">
                        <c:v>12</c:v>
                      </c:pt>
                      <c:pt idx="73">
                        <c:v>12</c:v>
                      </c:pt>
                      <c:pt idx="74">
                        <c:v>1</c:v>
                      </c:pt>
                      <c:pt idx="75">
                        <c:v>1</c:v>
                      </c:pt>
                      <c:pt idx="76">
                        <c:v>11</c:v>
                      </c:pt>
                      <c:pt idx="77">
                        <c:v>3</c:v>
                      </c:pt>
                      <c:pt idx="78">
                        <c:v>26</c:v>
                      </c:pt>
                      <c:pt idx="79">
                        <c:v>26</c:v>
                      </c:pt>
                      <c:pt idx="80">
                        <c:v>7</c:v>
                      </c:pt>
                      <c:pt idx="81">
                        <c:v>16</c:v>
                      </c:pt>
                      <c:pt idx="82">
                        <c:v>6</c:v>
                      </c:pt>
                      <c:pt idx="83">
                        <c:v>1</c:v>
                      </c:pt>
                      <c:pt idx="84">
                        <c:v>11</c:v>
                      </c:pt>
                      <c:pt idx="85">
                        <c:v>11</c:v>
                      </c:pt>
                      <c:pt idx="86">
                        <c:v>3</c:v>
                      </c:pt>
                      <c:pt idx="87">
                        <c:v>3</c:v>
                      </c:pt>
                      <c:pt idx="88">
                        <c:v>10</c:v>
                      </c:pt>
                      <c:pt idx="89">
                        <c:v>10</c:v>
                      </c:pt>
                      <c:pt idx="90">
                        <c:v>10</c:v>
                      </c:pt>
                      <c:pt idx="91">
                        <c:v>10</c:v>
                      </c:pt>
                      <c:pt idx="92">
                        <c:v>10</c:v>
                      </c:pt>
                      <c:pt idx="93">
                        <c:v>10</c:v>
                      </c:pt>
                      <c:pt idx="94">
                        <c:v>1</c:v>
                      </c:pt>
                      <c:pt idx="95">
                        <c:v>24</c:v>
                      </c:pt>
                      <c:pt idx="96">
                        <c:v>24</c:v>
                      </c:pt>
                      <c:pt idx="97">
                        <c:v>18</c:v>
                      </c:pt>
                      <c:pt idx="98">
                        <c:v>5</c:v>
                      </c:pt>
                      <c:pt idx="99">
                        <c:v>5</c:v>
                      </c:pt>
                      <c:pt idx="100">
                        <c:v>9</c:v>
                      </c:pt>
                      <c:pt idx="101">
                        <c:v>13</c:v>
                      </c:pt>
                      <c:pt idx="102">
                        <c:v>13</c:v>
                      </c:pt>
                      <c:pt idx="103">
                        <c:v>10</c:v>
                      </c:pt>
                      <c:pt idx="104">
                        <c:v>12</c:v>
                      </c:pt>
                      <c:pt idx="105">
                        <c:v>12</c:v>
                      </c:pt>
                      <c:pt idx="106">
                        <c:v>12</c:v>
                      </c:pt>
                      <c:pt idx="107">
                        <c:v>12</c:v>
                      </c:pt>
                      <c:pt idx="108">
                        <c:v>13</c:v>
                      </c:pt>
                      <c:pt idx="109">
                        <c:v>15</c:v>
                      </c:pt>
                      <c:pt idx="110">
                        <c:v>15</c:v>
                      </c:pt>
                      <c:pt idx="111">
                        <c:v>14</c:v>
                      </c:pt>
                      <c:pt idx="112">
                        <c:v>14</c:v>
                      </c:pt>
                      <c:pt idx="113">
                        <c:v>14</c:v>
                      </c:pt>
                      <c:pt idx="114">
                        <c:v>14</c:v>
                      </c:pt>
                      <c:pt idx="115">
                        <c:v>14</c:v>
                      </c:pt>
                      <c:pt idx="116">
                        <c:v>16</c:v>
                      </c:pt>
                      <c:pt idx="117">
                        <c:v>26</c:v>
                      </c:pt>
                      <c:pt idx="118">
                        <c:v>10</c:v>
                      </c:pt>
                      <c:pt idx="119">
                        <c:v>15</c:v>
                      </c:pt>
                      <c:pt idx="120">
                        <c:v>14</c:v>
                      </c:pt>
                      <c:pt idx="121">
                        <c:v>3</c:v>
                      </c:pt>
                      <c:pt idx="122">
                        <c:v>16</c:v>
                      </c:pt>
                      <c:pt idx="123">
                        <c:v>16</c:v>
                      </c:pt>
                      <c:pt idx="124">
                        <c:v>24</c:v>
                      </c:pt>
                      <c:pt idx="125">
                        <c:v>10</c:v>
                      </c:pt>
                      <c:pt idx="126">
                        <c:v>15</c:v>
                      </c:pt>
                      <c:pt idx="127">
                        <c:v>15</c:v>
                      </c:pt>
                      <c:pt idx="128">
                        <c:v>15</c:v>
                      </c:pt>
                      <c:pt idx="129">
                        <c:v>15</c:v>
                      </c:pt>
                      <c:pt idx="130">
                        <c:v>15</c:v>
                      </c:pt>
                      <c:pt idx="131">
                        <c:v>24</c:v>
                      </c:pt>
                      <c:pt idx="132">
                        <c:v>1</c:v>
                      </c:pt>
                      <c:pt idx="133">
                        <c:v>11</c:v>
                      </c:pt>
                      <c:pt idx="134">
                        <c:v>13</c:v>
                      </c:pt>
                      <c:pt idx="135">
                        <c:v>27</c:v>
                      </c:pt>
                      <c:pt idx="136">
                        <c:v>18</c:v>
                      </c:pt>
                      <c:pt idx="137">
                        <c:v>18</c:v>
                      </c:pt>
                      <c:pt idx="138">
                        <c:v>6</c:v>
                      </c:pt>
                      <c:pt idx="139">
                        <c:v>1</c:v>
                      </c:pt>
                      <c:pt idx="140">
                        <c:v>1</c:v>
                      </c:pt>
                      <c:pt idx="141">
                        <c:v>10</c:v>
                      </c:pt>
                      <c:pt idx="142">
                        <c:v>10</c:v>
                      </c:pt>
                      <c:pt idx="143">
                        <c:v>26</c:v>
                      </c:pt>
                      <c:pt idx="144">
                        <c:v>14</c:v>
                      </c:pt>
                      <c:pt idx="145">
                        <c:v>14</c:v>
                      </c:pt>
                      <c:pt idx="146">
                        <c:v>11</c:v>
                      </c:pt>
                      <c:pt idx="147">
                        <c:v>3</c:v>
                      </c:pt>
                      <c:pt idx="148">
                        <c:v>12</c:v>
                      </c:pt>
                      <c:pt idx="149">
                        <c:v>1</c:v>
                      </c:pt>
                      <c:pt idx="150">
                        <c:v>1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7</c:v>
                      </c:pt>
                      <c:pt idx="154">
                        <c:v>17</c:v>
                      </c:pt>
                      <c:pt idx="155">
                        <c:v>2</c:v>
                      </c:pt>
                      <c:pt idx="156">
                        <c:v>18</c:v>
                      </c:pt>
                      <c:pt idx="157">
                        <c:v>18</c:v>
                      </c:pt>
                      <c:pt idx="158">
                        <c:v>18</c:v>
                      </c:pt>
                      <c:pt idx="159">
                        <c:v>26</c:v>
                      </c:pt>
                      <c:pt idx="160">
                        <c:v>1</c:v>
                      </c:pt>
                      <c:pt idx="161">
                        <c:v>2</c:v>
                      </c:pt>
                      <c:pt idx="162">
                        <c:v>20</c:v>
                      </c:pt>
                      <c:pt idx="163">
                        <c:v>18</c:v>
                      </c:pt>
                      <c:pt idx="164">
                        <c:v>21</c:v>
                      </c:pt>
                      <c:pt idx="165">
                        <c:v>21</c:v>
                      </c:pt>
                      <c:pt idx="166">
                        <c:v>16</c:v>
                      </c:pt>
                      <c:pt idx="167">
                        <c:v>24</c:v>
                      </c:pt>
                      <c:pt idx="168">
                        <c:v>15</c:v>
                      </c:pt>
                      <c:pt idx="169">
                        <c:v>22</c:v>
                      </c:pt>
                      <c:pt idx="170">
                        <c:v>15</c:v>
                      </c:pt>
                      <c:pt idx="171">
                        <c:v>18</c:v>
                      </c:pt>
                      <c:pt idx="172">
                        <c:v>8</c:v>
                      </c:pt>
                      <c:pt idx="173">
                        <c:v>17</c:v>
                      </c:pt>
                      <c:pt idx="174">
                        <c:v>17</c:v>
                      </c:pt>
                      <c:pt idx="175">
                        <c:v>14</c:v>
                      </c:pt>
                      <c:pt idx="176">
                        <c:v>14</c:v>
                      </c:pt>
                      <c:pt idx="177">
                        <c:v>16</c:v>
                      </c:pt>
                      <c:pt idx="178">
                        <c:v>1</c:v>
                      </c:pt>
                      <c:pt idx="179">
                        <c:v>5</c:v>
                      </c:pt>
                      <c:pt idx="180">
                        <c:v>1</c:v>
                      </c:pt>
                      <c:pt idx="181">
                        <c:v>18</c:v>
                      </c:pt>
                      <c:pt idx="182">
                        <c:v>16</c:v>
                      </c:pt>
                      <c:pt idx="183">
                        <c:v>16</c:v>
                      </c:pt>
                      <c:pt idx="184">
                        <c:v>11</c:v>
                      </c:pt>
                      <c:pt idx="185">
                        <c:v>21</c:v>
                      </c:pt>
                      <c:pt idx="186">
                        <c:v>21</c:v>
                      </c:pt>
                      <c:pt idx="187">
                        <c:v>17</c:v>
                      </c:pt>
                      <c:pt idx="188">
                        <c:v>17</c:v>
                      </c:pt>
                      <c:pt idx="189">
                        <c:v>17</c:v>
                      </c:pt>
                      <c:pt idx="190">
                        <c:v>17</c:v>
                      </c:pt>
                      <c:pt idx="191">
                        <c:v>17</c:v>
                      </c:pt>
                      <c:pt idx="192">
                        <c:v>16</c:v>
                      </c:pt>
                      <c:pt idx="193">
                        <c:v>16</c:v>
                      </c:pt>
                      <c:pt idx="194">
                        <c:v>11</c:v>
                      </c:pt>
                      <c:pt idx="195">
                        <c:v>11</c:v>
                      </c:pt>
                      <c:pt idx="196">
                        <c:v>21</c:v>
                      </c:pt>
                      <c:pt idx="197">
                        <c:v>18</c:v>
                      </c:pt>
                      <c:pt idx="198">
                        <c:v>23</c:v>
                      </c:pt>
                      <c:pt idx="199">
                        <c:v>10</c:v>
                      </c:pt>
                      <c:pt idx="200">
                        <c:v>10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Stations!$M$4:$M$204</c15:sqref>
                        </c15:formulaRef>
                      </c:ext>
                    </c:extLst>
                    <c:numCache>
                      <c:formatCode>0.00%</c:formatCode>
                      <c:ptCount val="201"/>
                      <c:pt idx="0">
                        <c:v>0.51646109579767174</c:v>
                      </c:pt>
                      <c:pt idx="1">
                        <c:v>0.51646109579767174</c:v>
                      </c:pt>
                      <c:pt idx="2">
                        <c:v>1</c:v>
                      </c:pt>
                      <c:pt idx="3">
                        <c:v>0.32892727374667907</c:v>
                      </c:pt>
                      <c:pt idx="4">
                        <c:v>0.51646109579767174</c:v>
                      </c:pt>
                      <c:pt idx="5">
                        <c:v>0.32892727374667907</c:v>
                      </c:pt>
                      <c:pt idx="6">
                        <c:v>0.46627992721572109</c:v>
                      </c:pt>
                      <c:pt idx="7">
                        <c:v>0.46627992721572109</c:v>
                      </c:pt>
                      <c:pt idx="8">
                        <c:v>1</c:v>
                      </c:pt>
                      <c:pt idx="9">
                        <c:v>0.50129966934689707</c:v>
                      </c:pt>
                      <c:pt idx="10">
                        <c:v>0.50129966934689707</c:v>
                      </c:pt>
                      <c:pt idx="11">
                        <c:v>1</c:v>
                      </c:pt>
                      <c:pt idx="12">
                        <c:v>1</c:v>
                      </c:pt>
                      <c:pt idx="13">
                        <c:v>0.46627992721572109</c:v>
                      </c:pt>
                      <c:pt idx="14">
                        <c:v>0.51646109579767174</c:v>
                      </c:pt>
                      <c:pt idx="15">
                        <c:v>0.64362575081817364</c:v>
                      </c:pt>
                      <c:pt idx="16">
                        <c:v>0.64362575081817364</c:v>
                      </c:pt>
                      <c:pt idx="17">
                        <c:v>0.54736497875674861</c:v>
                      </c:pt>
                      <c:pt idx="18">
                        <c:v>1</c:v>
                      </c:pt>
                      <c:pt idx="19">
                        <c:v>1</c:v>
                      </c:pt>
                      <c:pt idx="20">
                        <c:v>1</c:v>
                      </c:pt>
                      <c:pt idx="21">
                        <c:v>1</c:v>
                      </c:pt>
                      <c:pt idx="22">
                        <c:v>1</c:v>
                      </c:pt>
                      <c:pt idx="23">
                        <c:v>1</c:v>
                      </c:pt>
                      <c:pt idx="24">
                        <c:v>1</c:v>
                      </c:pt>
                      <c:pt idx="25">
                        <c:v>1</c:v>
                      </c:pt>
                      <c:pt idx="26">
                        <c:v>1</c:v>
                      </c:pt>
                      <c:pt idx="27">
                        <c:v>1</c:v>
                      </c:pt>
                      <c:pt idx="28">
                        <c:v>1</c:v>
                      </c:pt>
                      <c:pt idx="29">
                        <c:v>1</c:v>
                      </c:pt>
                      <c:pt idx="30">
                        <c:v>1</c:v>
                      </c:pt>
                      <c:pt idx="31">
                        <c:v>1</c:v>
                      </c:pt>
                      <c:pt idx="32">
                        <c:v>0.47179224098430234</c:v>
                      </c:pt>
                      <c:pt idx="33">
                        <c:v>0.47179224098430234</c:v>
                      </c:pt>
                      <c:pt idx="34">
                        <c:v>0.64362575081817364</c:v>
                      </c:pt>
                      <c:pt idx="35">
                        <c:v>0.64362575081817364</c:v>
                      </c:pt>
                      <c:pt idx="36">
                        <c:v>0.51646109579767174</c:v>
                      </c:pt>
                      <c:pt idx="37">
                        <c:v>1</c:v>
                      </c:pt>
                      <c:pt idx="38">
                        <c:v>1</c:v>
                      </c:pt>
                      <c:pt idx="39">
                        <c:v>0.51646109579767174</c:v>
                      </c:pt>
                      <c:pt idx="40">
                        <c:v>0.51646109579767174</c:v>
                      </c:pt>
                      <c:pt idx="41">
                        <c:v>1</c:v>
                      </c:pt>
                      <c:pt idx="42">
                        <c:v>1</c:v>
                      </c:pt>
                      <c:pt idx="43">
                        <c:v>1</c:v>
                      </c:pt>
                      <c:pt idx="44">
                        <c:v>0.32892727374667907</c:v>
                      </c:pt>
                      <c:pt idx="45">
                        <c:v>0.32892727374667907</c:v>
                      </c:pt>
                      <c:pt idx="46">
                        <c:v>0.4722090519824042</c:v>
                      </c:pt>
                      <c:pt idx="47">
                        <c:v>0.64362575081817364</c:v>
                      </c:pt>
                      <c:pt idx="48">
                        <c:v>0.64362575081817364</c:v>
                      </c:pt>
                      <c:pt idx="49">
                        <c:v>0.64362575081817364</c:v>
                      </c:pt>
                      <c:pt idx="50">
                        <c:v>0.51646109579767174</c:v>
                      </c:pt>
                      <c:pt idx="51">
                        <c:v>0.51646109579767174</c:v>
                      </c:pt>
                      <c:pt idx="52">
                        <c:v>0.46627992721572109</c:v>
                      </c:pt>
                      <c:pt idx="53">
                        <c:v>1</c:v>
                      </c:pt>
                      <c:pt idx="54">
                        <c:v>1</c:v>
                      </c:pt>
                      <c:pt idx="55">
                        <c:v>0.51646109579767174</c:v>
                      </c:pt>
                      <c:pt idx="56">
                        <c:v>0.51646109579767174</c:v>
                      </c:pt>
                      <c:pt idx="57">
                        <c:v>0.51646109579767174</c:v>
                      </c:pt>
                      <c:pt idx="58">
                        <c:v>1</c:v>
                      </c:pt>
                      <c:pt idx="59">
                        <c:v>0.82999295887309366</c:v>
                      </c:pt>
                      <c:pt idx="60">
                        <c:v>0.82999295887309366</c:v>
                      </c:pt>
                      <c:pt idx="61">
                        <c:v>0.64362575081817364</c:v>
                      </c:pt>
                      <c:pt idx="62">
                        <c:v>0.64362575081817364</c:v>
                      </c:pt>
                      <c:pt idx="63">
                        <c:v>0.64362575081817364</c:v>
                      </c:pt>
                      <c:pt idx="64">
                        <c:v>0.64362575081817364</c:v>
                      </c:pt>
                      <c:pt idx="65">
                        <c:v>1</c:v>
                      </c:pt>
                      <c:pt idx="66">
                        <c:v>0.46627992721572109</c:v>
                      </c:pt>
                      <c:pt idx="67">
                        <c:v>0.46627992721572109</c:v>
                      </c:pt>
                      <c:pt idx="68">
                        <c:v>0.51646109579767174</c:v>
                      </c:pt>
                      <c:pt idx="69">
                        <c:v>1</c:v>
                      </c:pt>
                      <c:pt idx="70">
                        <c:v>0.47600436419790465</c:v>
                      </c:pt>
                      <c:pt idx="71">
                        <c:v>0.47179224098430234</c:v>
                      </c:pt>
                      <c:pt idx="72">
                        <c:v>0.50142857492845549</c:v>
                      </c:pt>
                      <c:pt idx="73">
                        <c:v>0.50142857492845549</c:v>
                      </c:pt>
                      <c:pt idx="74">
                        <c:v>0.51646109579767174</c:v>
                      </c:pt>
                      <c:pt idx="75">
                        <c:v>0.51646109579767174</c:v>
                      </c:pt>
                      <c:pt idx="76">
                        <c:v>0.64362575081817364</c:v>
                      </c:pt>
                      <c:pt idx="77">
                        <c:v>0.50129966934689707</c:v>
                      </c:pt>
                      <c:pt idx="78">
                        <c:v>1</c:v>
                      </c:pt>
                      <c:pt idx="79">
                        <c:v>1</c:v>
                      </c:pt>
                      <c:pt idx="80">
                        <c:v>0.32892727374667907</c:v>
                      </c:pt>
                      <c:pt idx="81">
                        <c:v>1</c:v>
                      </c:pt>
                      <c:pt idx="82">
                        <c:v>0.47210439510181312</c:v>
                      </c:pt>
                      <c:pt idx="83">
                        <c:v>0.51646109579767174</c:v>
                      </c:pt>
                      <c:pt idx="84">
                        <c:v>0.64362575081817364</c:v>
                      </c:pt>
                      <c:pt idx="85">
                        <c:v>0.64362575081817364</c:v>
                      </c:pt>
                      <c:pt idx="86">
                        <c:v>0.50129966934689707</c:v>
                      </c:pt>
                      <c:pt idx="87">
                        <c:v>0.50129966934689707</c:v>
                      </c:pt>
                      <c:pt idx="88">
                        <c:v>0.46627992721572109</c:v>
                      </c:pt>
                      <c:pt idx="89">
                        <c:v>0.46627992721572109</c:v>
                      </c:pt>
                      <c:pt idx="90">
                        <c:v>0.46627992721572109</c:v>
                      </c:pt>
                      <c:pt idx="91">
                        <c:v>0.46627992721572109</c:v>
                      </c:pt>
                      <c:pt idx="92">
                        <c:v>0.46627992721572109</c:v>
                      </c:pt>
                      <c:pt idx="93">
                        <c:v>0.46627992721572109</c:v>
                      </c:pt>
                      <c:pt idx="94">
                        <c:v>0.51646109579767174</c:v>
                      </c:pt>
                      <c:pt idx="95">
                        <c:v>1</c:v>
                      </c:pt>
                      <c:pt idx="96">
                        <c:v>1</c:v>
                      </c:pt>
                      <c:pt idx="97">
                        <c:v>1</c:v>
                      </c:pt>
                      <c:pt idx="98">
                        <c:v>0.47179224098430234</c:v>
                      </c:pt>
                      <c:pt idx="99">
                        <c:v>0.47179224098430234</c:v>
                      </c:pt>
                      <c:pt idx="100">
                        <c:v>0.46226775657645619</c:v>
                      </c:pt>
                      <c:pt idx="101">
                        <c:v>0.54736497875674861</c:v>
                      </c:pt>
                      <c:pt idx="102">
                        <c:v>0.54736497875674861</c:v>
                      </c:pt>
                      <c:pt idx="103">
                        <c:v>0.46627992721572109</c:v>
                      </c:pt>
                      <c:pt idx="104">
                        <c:v>0.50142857492845549</c:v>
                      </c:pt>
                      <c:pt idx="105">
                        <c:v>0.50142857492845549</c:v>
                      </c:pt>
                      <c:pt idx="106">
                        <c:v>0.50142857492845549</c:v>
                      </c:pt>
                      <c:pt idx="107">
                        <c:v>0.50142857492845549</c:v>
                      </c:pt>
                      <c:pt idx="108">
                        <c:v>0.54736497875674861</c:v>
                      </c:pt>
                      <c:pt idx="109">
                        <c:v>0.82999295887309366</c:v>
                      </c:pt>
                      <c:pt idx="110">
                        <c:v>0.82999295887309366</c:v>
                      </c:pt>
                      <c:pt idx="111">
                        <c:v>0.80161223811068671</c:v>
                      </c:pt>
                      <c:pt idx="112">
                        <c:v>0.80161223811068671</c:v>
                      </c:pt>
                      <c:pt idx="113">
                        <c:v>0.80161223811068671</c:v>
                      </c:pt>
                      <c:pt idx="114">
                        <c:v>0.80161223811068671</c:v>
                      </c:pt>
                      <c:pt idx="115">
                        <c:v>0.80161223811068671</c:v>
                      </c:pt>
                      <c:pt idx="116">
                        <c:v>1</c:v>
                      </c:pt>
                      <c:pt idx="117">
                        <c:v>1</c:v>
                      </c:pt>
                      <c:pt idx="118">
                        <c:v>0.46627992721572109</c:v>
                      </c:pt>
                      <c:pt idx="119">
                        <c:v>0.82999295887309366</c:v>
                      </c:pt>
                      <c:pt idx="120">
                        <c:v>0.80161223811068671</c:v>
                      </c:pt>
                      <c:pt idx="121">
                        <c:v>0.50129966934689707</c:v>
                      </c:pt>
                      <c:pt idx="122">
                        <c:v>1</c:v>
                      </c:pt>
                      <c:pt idx="123">
                        <c:v>1</c:v>
                      </c:pt>
                      <c:pt idx="124">
                        <c:v>1</c:v>
                      </c:pt>
                      <c:pt idx="125">
                        <c:v>0.46627992721572109</c:v>
                      </c:pt>
                      <c:pt idx="126">
                        <c:v>0.82999295887309366</c:v>
                      </c:pt>
                      <c:pt idx="127">
                        <c:v>0.82999295887309366</c:v>
                      </c:pt>
                      <c:pt idx="128">
                        <c:v>0.82999295887309366</c:v>
                      </c:pt>
                      <c:pt idx="129">
                        <c:v>0.82999295887309366</c:v>
                      </c:pt>
                      <c:pt idx="130">
                        <c:v>0.82999295887309366</c:v>
                      </c:pt>
                      <c:pt idx="131">
                        <c:v>1</c:v>
                      </c:pt>
                      <c:pt idx="132">
                        <c:v>0.51646109579767174</c:v>
                      </c:pt>
                      <c:pt idx="133">
                        <c:v>0.64362575081817364</c:v>
                      </c:pt>
                      <c:pt idx="134">
                        <c:v>0.54736497875674861</c:v>
                      </c:pt>
                      <c:pt idx="135">
                        <c:v>1</c:v>
                      </c:pt>
                      <c:pt idx="136">
                        <c:v>1</c:v>
                      </c:pt>
                      <c:pt idx="137">
                        <c:v>1</c:v>
                      </c:pt>
                      <c:pt idx="138">
                        <c:v>0.47210439510181312</c:v>
                      </c:pt>
                      <c:pt idx="139">
                        <c:v>0.51646109579767174</c:v>
                      </c:pt>
                      <c:pt idx="140">
                        <c:v>0.51646109579767174</c:v>
                      </c:pt>
                      <c:pt idx="141">
                        <c:v>0.46627992721572109</c:v>
                      </c:pt>
                      <c:pt idx="142">
                        <c:v>0.46627992721572109</c:v>
                      </c:pt>
                      <c:pt idx="143">
                        <c:v>1</c:v>
                      </c:pt>
                      <c:pt idx="144">
                        <c:v>0.80161223811068671</c:v>
                      </c:pt>
                      <c:pt idx="145">
                        <c:v>0.80161223811068671</c:v>
                      </c:pt>
                      <c:pt idx="146">
                        <c:v>0.64362575081817364</c:v>
                      </c:pt>
                      <c:pt idx="147">
                        <c:v>0.50129966934689707</c:v>
                      </c:pt>
                      <c:pt idx="148">
                        <c:v>0.50142857492845549</c:v>
                      </c:pt>
                      <c:pt idx="149">
                        <c:v>0.51646109579767174</c:v>
                      </c:pt>
                      <c:pt idx="150">
                        <c:v>0.51646109579767174</c:v>
                      </c:pt>
                      <c:pt idx="151">
                        <c:v>0.51646109579767174</c:v>
                      </c:pt>
                      <c:pt idx="152">
                        <c:v>0.51646109579767174</c:v>
                      </c:pt>
                      <c:pt idx="153">
                        <c:v>0.32892727374667907</c:v>
                      </c:pt>
                      <c:pt idx="154">
                        <c:v>1</c:v>
                      </c:pt>
                      <c:pt idx="155">
                        <c:v>0.43119743898267082</c:v>
                      </c:pt>
                      <c:pt idx="156">
                        <c:v>1</c:v>
                      </c:pt>
                      <c:pt idx="157">
                        <c:v>1</c:v>
                      </c:pt>
                      <c:pt idx="158">
                        <c:v>1</c:v>
                      </c:pt>
                      <c:pt idx="159">
                        <c:v>1</c:v>
                      </c:pt>
                      <c:pt idx="160">
                        <c:v>0.51646109579767174</c:v>
                      </c:pt>
                      <c:pt idx="161">
                        <c:v>0.43119743898267082</c:v>
                      </c:pt>
                      <c:pt idx="162">
                        <c:v>1</c:v>
                      </c:pt>
                      <c:pt idx="163">
                        <c:v>1</c:v>
                      </c:pt>
                      <c:pt idx="164">
                        <c:v>1</c:v>
                      </c:pt>
                      <c:pt idx="165">
                        <c:v>1</c:v>
                      </c:pt>
                      <c:pt idx="166">
                        <c:v>1</c:v>
                      </c:pt>
                      <c:pt idx="167">
                        <c:v>1</c:v>
                      </c:pt>
                      <c:pt idx="168">
                        <c:v>0.82999295887309366</c:v>
                      </c:pt>
                      <c:pt idx="169">
                        <c:v>-0.63860799181535965</c:v>
                      </c:pt>
                      <c:pt idx="170">
                        <c:v>0.82999295887309366</c:v>
                      </c:pt>
                      <c:pt idx="171">
                        <c:v>1</c:v>
                      </c:pt>
                      <c:pt idx="172">
                        <c:v>0.4722090519824042</c:v>
                      </c:pt>
                      <c:pt idx="173">
                        <c:v>1</c:v>
                      </c:pt>
                      <c:pt idx="174">
                        <c:v>1</c:v>
                      </c:pt>
                      <c:pt idx="175">
                        <c:v>0.80161223811068671</c:v>
                      </c:pt>
                      <c:pt idx="176">
                        <c:v>0.80161223811068671</c:v>
                      </c:pt>
                      <c:pt idx="177">
                        <c:v>1</c:v>
                      </c:pt>
                      <c:pt idx="178">
                        <c:v>0.51646109579767174</c:v>
                      </c:pt>
                      <c:pt idx="179">
                        <c:v>0.47179224098430234</c:v>
                      </c:pt>
                      <c:pt idx="180">
                        <c:v>0.51646109579767174</c:v>
                      </c:pt>
                      <c:pt idx="181">
                        <c:v>1</c:v>
                      </c:pt>
                      <c:pt idx="182">
                        <c:v>1</c:v>
                      </c:pt>
                      <c:pt idx="183">
                        <c:v>1</c:v>
                      </c:pt>
                      <c:pt idx="184">
                        <c:v>0.64362575081817364</c:v>
                      </c:pt>
                      <c:pt idx="185">
                        <c:v>1</c:v>
                      </c:pt>
                      <c:pt idx="186">
                        <c:v>1</c:v>
                      </c:pt>
                      <c:pt idx="187">
                        <c:v>1</c:v>
                      </c:pt>
                      <c:pt idx="188">
                        <c:v>1</c:v>
                      </c:pt>
                      <c:pt idx="189">
                        <c:v>1</c:v>
                      </c:pt>
                      <c:pt idx="190">
                        <c:v>1</c:v>
                      </c:pt>
                      <c:pt idx="191">
                        <c:v>1</c:v>
                      </c:pt>
                      <c:pt idx="192">
                        <c:v>1</c:v>
                      </c:pt>
                      <c:pt idx="193">
                        <c:v>1</c:v>
                      </c:pt>
                      <c:pt idx="194">
                        <c:v>0.64362575081817364</c:v>
                      </c:pt>
                      <c:pt idx="195">
                        <c:v>0.64362575081817364</c:v>
                      </c:pt>
                      <c:pt idx="196">
                        <c:v>1</c:v>
                      </c:pt>
                      <c:pt idx="197">
                        <c:v>1</c:v>
                      </c:pt>
                      <c:pt idx="198">
                        <c:v>-0.74908632505220341</c:v>
                      </c:pt>
                      <c:pt idx="199">
                        <c:v>0.46627992721572109</c:v>
                      </c:pt>
                      <c:pt idx="200">
                        <c:v>0.46627992721572109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4A6E-433E-B68C-5238AF0CDDA4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Stations!$P$3</c15:sqref>
                        </c15:formulaRef>
                      </c:ext>
                    </c:extLst>
                    <c:strCache>
                      <c:ptCount val="1"/>
                      <c:pt idx="0">
                        <c:v>YRS Nodal Price 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Stations!$K$4:$K$204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1</c:v>
                      </c:pt>
                      <c:pt idx="1">
                        <c:v>1</c:v>
                      </c:pt>
                      <c:pt idx="2">
                        <c:v>21</c:v>
                      </c:pt>
                      <c:pt idx="3">
                        <c:v>7</c:v>
                      </c:pt>
                      <c:pt idx="4">
                        <c:v>1</c:v>
                      </c:pt>
                      <c:pt idx="5">
                        <c:v>7</c:v>
                      </c:pt>
                      <c:pt idx="6">
                        <c:v>10</c:v>
                      </c:pt>
                      <c:pt idx="7">
                        <c:v>10</c:v>
                      </c:pt>
                      <c:pt idx="8">
                        <c:v>21</c:v>
                      </c:pt>
                      <c:pt idx="9">
                        <c:v>3</c:v>
                      </c:pt>
                      <c:pt idx="10">
                        <c:v>3</c:v>
                      </c:pt>
                      <c:pt idx="11">
                        <c:v>17</c:v>
                      </c:pt>
                      <c:pt idx="12">
                        <c:v>17</c:v>
                      </c:pt>
                      <c:pt idx="13">
                        <c:v>10</c:v>
                      </c:pt>
                      <c:pt idx="14">
                        <c:v>1</c:v>
                      </c:pt>
                      <c:pt idx="15">
                        <c:v>11</c:v>
                      </c:pt>
                      <c:pt idx="16">
                        <c:v>11</c:v>
                      </c:pt>
                      <c:pt idx="17">
                        <c:v>13</c:v>
                      </c:pt>
                      <c:pt idx="18">
                        <c:v>16</c:v>
                      </c:pt>
                      <c:pt idx="19">
                        <c:v>16</c:v>
                      </c:pt>
                      <c:pt idx="20">
                        <c:v>25</c:v>
                      </c:pt>
                      <c:pt idx="21">
                        <c:v>25</c:v>
                      </c:pt>
                      <c:pt idx="22">
                        <c:v>18</c:v>
                      </c:pt>
                      <c:pt idx="23">
                        <c:v>18</c:v>
                      </c:pt>
                      <c:pt idx="24">
                        <c:v>18</c:v>
                      </c:pt>
                      <c:pt idx="25">
                        <c:v>18</c:v>
                      </c:pt>
                      <c:pt idx="26">
                        <c:v>24</c:v>
                      </c:pt>
                      <c:pt idx="27">
                        <c:v>24</c:v>
                      </c:pt>
                      <c:pt idx="28">
                        <c:v>24</c:v>
                      </c:pt>
                      <c:pt idx="29">
                        <c:v>16</c:v>
                      </c:pt>
                      <c:pt idx="30">
                        <c:v>16</c:v>
                      </c:pt>
                      <c:pt idx="31">
                        <c:v>24</c:v>
                      </c:pt>
                      <c:pt idx="32">
                        <c:v>5</c:v>
                      </c:pt>
                      <c:pt idx="33">
                        <c:v>5</c:v>
                      </c:pt>
                      <c:pt idx="34">
                        <c:v>11</c:v>
                      </c:pt>
                      <c:pt idx="35">
                        <c:v>11</c:v>
                      </c:pt>
                      <c:pt idx="36">
                        <c:v>1</c:v>
                      </c:pt>
                      <c:pt idx="37">
                        <c:v>16</c:v>
                      </c:pt>
                      <c:pt idx="38">
                        <c:v>16</c:v>
                      </c:pt>
                      <c:pt idx="39">
                        <c:v>1</c:v>
                      </c:pt>
                      <c:pt idx="40">
                        <c:v>1</c:v>
                      </c:pt>
                      <c:pt idx="41">
                        <c:v>24</c:v>
                      </c:pt>
                      <c:pt idx="42">
                        <c:v>16</c:v>
                      </c:pt>
                      <c:pt idx="43">
                        <c:v>25</c:v>
                      </c:pt>
                      <c:pt idx="44">
                        <c:v>7</c:v>
                      </c:pt>
                      <c:pt idx="45">
                        <c:v>7</c:v>
                      </c:pt>
                      <c:pt idx="46">
                        <c:v>8</c:v>
                      </c:pt>
                      <c:pt idx="47">
                        <c:v>11</c:v>
                      </c:pt>
                      <c:pt idx="48">
                        <c:v>11</c:v>
                      </c:pt>
                      <c:pt idx="49">
                        <c:v>11</c:v>
                      </c:pt>
                      <c:pt idx="50">
                        <c:v>1</c:v>
                      </c:pt>
                      <c:pt idx="51">
                        <c:v>1</c:v>
                      </c:pt>
                      <c:pt idx="52">
                        <c:v>10</c:v>
                      </c:pt>
                      <c:pt idx="53">
                        <c:v>25</c:v>
                      </c:pt>
                      <c:pt idx="54">
                        <c:v>19</c:v>
                      </c:pt>
                      <c:pt idx="55">
                        <c:v>1</c:v>
                      </c:pt>
                      <c:pt idx="56">
                        <c:v>1</c:v>
                      </c:pt>
                      <c:pt idx="57">
                        <c:v>1</c:v>
                      </c:pt>
                      <c:pt idx="58">
                        <c:v>18</c:v>
                      </c:pt>
                      <c:pt idx="59">
                        <c:v>15</c:v>
                      </c:pt>
                      <c:pt idx="60">
                        <c:v>15</c:v>
                      </c:pt>
                      <c:pt idx="61">
                        <c:v>11</c:v>
                      </c:pt>
                      <c:pt idx="62">
                        <c:v>11</c:v>
                      </c:pt>
                      <c:pt idx="63">
                        <c:v>11</c:v>
                      </c:pt>
                      <c:pt idx="64">
                        <c:v>11</c:v>
                      </c:pt>
                      <c:pt idx="65">
                        <c:v>24</c:v>
                      </c:pt>
                      <c:pt idx="66">
                        <c:v>10</c:v>
                      </c:pt>
                      <c:pt idx="67">
                        <c:v>10</c:v>
                      </c:pt>
                      <c:pt idx="68">
                        <c:v>1</c:v>
                      </c:pt>
                      <c:pt idx="69">
                        <c:v>18</c:v>
                      </c:pt>
                      <c:pt idx="70">
                        <c:v>4</c:v>
                      </c:pt>
                      <c:pt idx="71">
                        <c:v>5</c:v>
                      </c:pt>
                      <c:pt idx="72">
                        <c:v>12</c:v>
                      </c:pt>
                      <c:pt idx="73">
                        <c:v>12</c:v>
                      </c:pt>
                      <c:pt idx="74">
                        <c:v>1</c:v>
                      </c:pt>
                      <c:pt idx="75">
                        <c:v>1</c:v>
                      </c:pt>
                      <c:pt idx="76">
                        <c:v>11</c:v>
                      </c:pt>
                      <c:pt idx="77">
                        <c:v>3</c:v>
                      </c:pt>
                      <c:pt idx="78">
                        <c:v>26</c:v>
                      </c:pt>
                      <c:pt idx="79">
                        <c:v>26</c:v>
                      </c:pt>
                      <c:pt idx="80">
                        <c:v>7</c:v>
                      </c:pt>
                      <c:pt idx="81">
                        <c:v>16</c:v>
                      </c:pt>
                      <c:pt idx="82">
                        <c:v>6</c:v>
                      </c:pt>
                      <c:pt idx="83">
                        <c:v>1</c:v>
                      </c:pt>
                      <c:pt idx="84">
                        <c:v>11</c:v>
                      </c:pt>
                      <c:pt idx="85">
                        <c:v>11</c:v>
                      </c:pt>
                      <c:pt idx="86">
                        <c:v>3</c:v>
                      </c:pt>
                      <c:pt idx="87">
                        <c:v>3</c:v>
                      </c:pt>
                      <c:pt idx="88">
                        <c:v>10</c:v>
                      </c:pt>
                      <c:pt idx="89">
                        <c:v>10</c:v>
                      </c:pt>
                      <c:pt idx="90">
                        <c:v>10</c:v>
                      </c:pt>
                      <c:pt idx="91">
                        <c:v>10</c:v>
                      </c:pt>
                      <c:pt idx="92">
                        <c:v>10</c:v>
                      </c:pt>
                      <c:pt idx="93">
                        <c:v>10</c:v>
                      </c:pt>
                      <c:pt idx="94">
                        <c:v>1</c:v>
                      </c:pt>
                      <c:pt idx="95">
                        <c:v>24</c:v>
                      </c:pt>
                      <c:pt idx="96">
                        <c:v>24</c:v>
                      </c:pt>
                      <c:pt idx="97">
                        <c:v>18</c:v>
                      </c:pt>
                      <c:pt idx="98">
                        <c:v>5</c:v>
                      </c:pt>
                      <c:pt idx="99">
                        <c:v>5</c:v>
                      </c:pt>
                      <c:pt idx="100">
                        <c:v>9</c:v>
                      </c:pt>
                      <c:pt idx="101">
                        <c:v>13</c:v>
                      </c:pt>
                      <c:pt idx="102">
                        <c:v>13</c:v>
                      </c:pt>
                      <c:pt idx="103">
                        <c:v>10</c:v>
                      </c:pt>
                      <c:pt idx="104">
                        <c:v>12</c:v>
                      </c:pt>
                      <c:pt idx="105">
                        <c:v>12</c:v>
                      </c:pt>
                      <c:pt idx="106">
                        <c:v>12</c:v>
                      </c:pt>
                      <c:pt idx="107">
                        <c:v>12</c:v>
                      </c:pt>
                      <c:pt idx="108">
                        <c:v>13</c:v>
                      </c:pt>
                      <c:pt idx="109">
                        <c:v>15</c:v>
                      </c:pt>
                      <c:pt idx="110">
                        <c:v>15</c:v>
                      </c:pt>
                      <c:pt idx="111">
                        <c:v>14</c:v>
                      </c:pt>
                      <c:pt idx="112">
                        <c:v>14</c:v>
                      </c:pt>
                      <c:pt idx="113">
                        <c:v>14</c:v>
                      </c:pt>
                      <c:pt idx="114">
                        <c:v>14</c:v>
                      </c:pt>
                      <c:pt idx="115">
                        <c:v>14</c:v>
                      </c:pt>
                      <c:pt idx="116">
                        <c:v>16</c:v>
                      </c:pt>
                      <c:pt idx="117">
                        <c:v>26</c:v>
                      </c:pt>
                      <c:pt idx="118">
                        <c:v>10</c:v>
                      </c:pt>
                      <c:pt idx="119">
                        <c:v>15</c:v>
                      </c:pt>
                      <c:pt idx="120">
                        <c:v>14</c:v>
                      </c:pt>
                      <c:pt idx="121">
                        <c:v>3</c:v>
                      </c:pt>
                      <c:pt idx="122">
                        <c:v>16</c:v>
                      </c:pt>
                      <c:pt idx="123">
                        <c:v>16</c:v>
                      </c:pt>
                      <c:pt idx="124">
                        <c:v>24</c:v>
                      </c:pt>
                      <c:pt idx="125">
                        <c:v>10</c:v>
                      </c:pt>
                      <c:pt idx="126">
                        <c:v>15</c:v>
                      </c:pt>
                      <c:pt idx="127">
                        <c:v>15</c:v>
                      </c:pt>
                      <c:pt idx="128">
                        <c:v>15</c:v>
                      </c:pt>
                      <c:pt idx="129">
                        <c:v>15</c:v>
                      </c:pt>
                      <c:pt idx="130">
                        <c:v>15</c:v>
                      </c:pt>
                      <c:pt idx="131">
                        <c:v>24</c:v>
                      </c:pt>
                      <c:pt idx="132">
                        <c:v>1</c:v>
                      </c:pt>
                      <c:pt idx="133">
                        <c:v>11</c:v>
                      </c:pt>
                      <c:pt idx="134">
                        <c:v>13</c:v>
                      </c:pt>
                      <c:pt idx="135">
                        <c:v>27</c:v>
                      </c:pt>
                      <c:pt idx="136">
                        <c:v>18</c:v>
                      </c:pt>
                      <c:pt idx="137">
                        <c:v>18</c:v>
                      </c:pt>
                      <c:pt idx="138">
                        <c:v>6</c:v>
                      </c:pt>
                      <c:pt idx="139">
                        <c:v>1</c:v>
                      </c:pt>
                      <c:pt idx="140">
                        <c:v>1</c:v>
                      </c:pt>
                      <c:pt idx="141">
                        <c:v>10</c:v>
                      </c:pt>
                      <c:pt idx="142">
                        <c:v>10</c:v>
                      </c:pt>
                      <c:pt idx="143">
                        <c:v>26</c:v>
                      </c:pt>
                      <c:pt idx="144">
                        <c:v>14</c:v>
                      </c:pt>
                      <c:pt idx="145">
                        <c:v>14</c:v>
                      </c:pt>
                      <c:pt idx="146">
                        <c:v>11</c:v>
                      </c:pt>
                      <c:pt idx="147">
                        <c:v>3</c:v>
                      </c:pt>
                      <c:pt idx="148">
                        <c:v>12</c:v>
                      </c:pt>
                      <c:pt idx="149">
                        <c:v>1</c:v>
                      </c:pt>
                      <c:pt idx="150">
                        <c:v>1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7</c:v>
                      </c:pt>
                      <c:pt idx="154">
                        <c:v>17</c:v>
                      </c:pt>
                      <c:pt idx="155">
                        <c:v>2</c:v>
                      </c:pt>
                      <c:pt idx="156">
                        <c:v>18</c:v>
                      </c:pt>
                      <c:pt idx="157">
                        <c:v>18</c:v>
                      </c:pt>
                      <c:pt idx="158">
                        <c:v>18</c:v>
                      </c:pt>
                      <c:pt idx="159">
                        <c:v>26</c:v>
                      </c:pt>
                      <c:pt idx="160">
                        <c:v>1</c:v>
                      </c:pt>
                      <c:pt idx="161">
                        <c:v>2</c:v>
                      </c:pt>
                      <c:pt idx="162">
                        <c:v>20</c:v>
                      </c:pt>
                      <c:pt idx="163">
                        <c:v>18</c:v>
                      </c:pt>
                      <c:pt idx="164">
                        <c:v>21</c:v>
                      </c:pt>
                      <c:pt idx="165">
                        <c:v>21</c:v>
                      </c:pt>
                      <c:pt idx="166">
                        <c:v>16</c:v>
                      </c:pt>
                      <c:pt idx="167">
                        <c:v>24</c:v>
                      </c:pt>
                      <c:pt idx="168">
                        <c:v>15</c:v>
                      </c:pt>
                      <c:pt idx="169">
                        <c:v>22</c:v>
                      </c:pt>
                      <c:pt idx="170">
                        <c:v>15</c:v>
                      </c:pt>
                      <c:pt idx="171">
                        <c:v>18</c:v>
                      </c:pt>
                      <c:pt idx="172">
                        <c:v>8</c:v>
                      </c:pt>
                      <c:pt idx="173">
                        <c:v>17</c:v>
                      </c:pt>
                      <c:pt idx="174">
                        <c:v>17</c:v>
                      </c:pt>
                      <c:pt idx="175">
                        <c:v>14</c:v>
                      </c:pt>
                      <c:pt idx="176">
                        <c:v>14</c:v>
                      </c:pt>
                      <c:pt idx="177">
                        <c:v>16</c:v>
                      </c:pt>
                      <c:pt idx="178">
                        <c:v>1</c:v>
                      </c:pt>
                      <c:pt idx="179">
                        <c:v>5</c:v>
                      </c:pt>
                      <c:pt idx="180">
                        <c:v>1</c:v>
                      </c:pt>
                      <c:pt idx="181">
                        <c:v>18</c:v>
                      </c:pt>
                      <c:pt idx="182">
                        <c:v>16</c:v>
                      </c:pt>
                      <c:pt idx="183">
                        <c:v>16</c:v>
                      </c:pt>
                      <c:pt idx="184">
                        <c:v>11</c:v>
                      </c:pt>
                      <c:pt idx="185">
                        <c:v>21</c:v>
                      </c:pt>
                      <c:pt idx="186">
                        <c:v>21</c:v>
                      </c:pt>
                      <c:pt idx="187">
                        <c:v>17</c:v>
                      </c:pt>
                      <c:pt idx="188">
                        <c:v>17</c:v>
                      </c:pt>
                      <c:pt idx="189">
                        <c:v>17</c:v>
                      </c:pt>
                      <c:pt idx="190">
                        <c:v>17</c:v>
                      </c:pt>
                      <c:pt idx="191">
                        <c:v>17</c:v>
                      </c:pt>
                      <c:pt idx="192">
                        <c:v>16</c:v>
                      </c:pt>
                      <c:pt idx="193">
                        <c:v>16</c:v>
                      </c:pt>
                      <c:pt idx="194">
                        <c:v>11</c:v>
                      </c:pt>
                      <c:pt idx="195">
                        <c:v>11</c:v>
                      </c:pt>
                      <c:pt idx="196">
                        <c:v>21</c:v>
                      </c:pt>
                      <c:pt idx="197">
                        <c:v>18</c:v>
                      </c:pt>
                      <c:pt idx="198">
                        <c:v>23</c:v>
                      </c:pt>
                      <c:pt idx="199">
                        <c:v>10</c:v>
                      </c:pt>
                      <c:pt idx="200">
                        <c:v>10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Stations!$P$4:$P$204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15.304086915951819</c:v>
                      </c:pt>
                      <c:pt idx="1">
                        <c:v>19.33392116865835</c:v>
                      </c:pt>
                      <c:pt idx="2">
                        <c:v>-5.0972957967574315</c:v>
                      </c:pt>
                      <c:pt idx="3">
                        <c:v>12.336755147718261</c:v>
                      </c:pt>
                      <c:pt idx="4">
                        <c:v>19.516087145227363</c:v>
                      </c:pt>
                      <c:pt idx="5">
                        <c:v>11.711065153230308</c:v>
                      </c:pt>
                      <c:pt idx="6">
                        <c:v>10.443255299564111</c:v>
                      </c:pt>
                      <c:pt idx="7">
                        <c:v>10.443255299564111</c:v>
                      </c:pt>
                      <c:pt idx="8">
                        <c:v>-4.1404494884891845</c:v>
                      </c:pt>
                      <c:pt idx="9">
                        <c:v>17.292244259813277</c:v>
                      </c:pt>
                      <c:pt idx="10">
                        <c:v>17.295940305009289</c:v>
                      </c:pt>
                      <c:pt idx="11">
                        <c:v>0.9711722958394271</c:v>
                      </c:pt>
                      <c:pt idx="12">
                        <c:v>0.6868798541647595</c:v>
                      </c:pt>
                      <c:pt idx="13">
                        <c:v>10.66477283802589</c:v>
                      </c:pt>
                      <c:pt idx="14">
                        <c:v>15.395773108174007</c:v>
                      </c:pt>
                      <c:pt idx="15">
                        <c:v>13.354285567071519</c:v>
                      </c:pt>
                      <c:pt idx="16">
                        <c:v>13.711956127003534</c:v>
                      </c:pt>
                      <c:pt idx="17">
                        <c:v>5.3692538842393303</c:v>
                      </c:pt>
                      <c:pt idx="18">
                        <c:v>2.4041955799411294</c:v>
                      </c:pt>
                      <c:pt idx="19">
                        <c:v>2.4041955799411294</c:v>
                      </c:pt>
                      <c:pt idx="20">
                        <c:v>-0.71539676376724015</c:v>
                      </c:pt>
                      <c:pt idx="21">
                        <c:v>-0.71539676376724015</c:v>
                      </c:pt>
                      <c:pt idx="22">
                        <c:v>1.9914259644912786</c:v>
                      </c:pt>
                      <c:pt idx="23">
                        <c:v>2.3836749079105655</c:v>
                      </c:pt>
                      <c:pt idx="24">
                        <c:v>2.3836749079105655</c:v>
                      </c:pt>
                      <c:pt idx="25">
                        <c:v>2.3836749079105655</c:v>
                      </c:pt>
                      <c:pt idx="26">
                        <c:v>0.52813930046538748</c:v>
                      </c:pt>
                      <c:pt idx="27">
                        <c:v>0.52813930046538748</c:v>
                      </c:pt>
                      <c:pt idx="28">
                        <c:v>3.6685623173769222</c:v>
                      </c:pt>
                      <c:pt idx="29">
                        <c:v>1.6553366977395281</c:v>
                      </c:pt>
                      <c:pt idx="30">
                        <c:v>1.6553366977395281</c:v>
                      </c:pt>
                      <c:pt idx="31">
                        <c:v>3.4359671833119076</c:v>
                      </c:pt>
                      <c:pt idx="32">
                        <c:v>14.040756252044227</c:v>
                      </c:pt>
                      <c:pt idx="33">
                        <c:v>14.040756252044227</c:v>
                      </c:pt>
                      <c:pt idx="34">
                        <c:v>11.201855990030944</c:v>
                      </c:pt>
                      <c:pt idx="35">
                        <c:v>11.201855990030944</c:v>
                      </c:pt>
                      <c:pt idx="36">
                        <c:v>19.33392116865835</c:v>
                      </c:pt>
                      <c:pt idx="37">
                        <c:v>1.1938859529921646</c:v>
                      </c:pt>
                      <c:pt idx="38">
                        <c:v>1.1938859529921646</c:v>
                      </c:pt>
                      <c:pt idx="39">
                        <c:v>20.820420117713105</c:v>
                      </c:pt>
                      <c:pt idx="40">
                        <c:v>20.820420117713105</c:v>
                      </c:pt>
                      <c:pt idx="41">
                        <c:v>1.8146709164672823</c:v>
                      </c:pt>
                      <c:pt idx="42">
                        <c:v>0.1323268306791365</c:v>
                      </c:pt>
                      <c:pt idx="43">
                        <c:v>-3.4775421995185463</c:v>
                      </c:pt>
                      <c:pt idx="44">
                        <c:v>15.24482028974467</c:v>
                      </c:pt>
                      <c:pt idx="45">
                        <c:v>15.24482028974467</c:v>
                      </c:pt>
                      <c:pt idx="46">
                        <c:v>12.225002436439498</c:v>
                      </c:pt>
                      <c:pt idx="47">
                        <c:v>10.92052049245353</c:v>
                      </c:pt>
                      <c:pt idx="48">
                        <c:v>10.92052049245353</c:v>
                      </c:pt>
                      <c:pt idx="49">
                        <c:v>10.92052049245353</c:v>
                      </c:pt>
                      <c:pt idx="50">
                        <c:v>19.516087145227374</c:v>
                      </c:pt>
                      <c:pt idx="51">
                        <c:v>19.516087145227374</c:v>
                      </c:pt>
                      <c:pt idx="52">
                        <c:v>10.66477283802589</c:v>
                      </c:pt>
                      <c:pt idx="53">
                        <c:v>-3.5764659430397789</c:v>
                      </c:pt>
                      <c:pt idx="54">
                        <c:v>2.6354911082517174</c:v>
                      </c:pt>
                      <c:pt idx="55">
                        <c:v>16.595022919956033</c:v>
                      </c:pt>
                      <c:pt idx="56">
                        <c:v>16.595022919956033</c:v>
                      </c:pt>
                      <c:pt idx="57">
                        <c:v>28.753898430877673</c:v>
                      </c:pt>
                      <c:pt idx="58">
                        <c:v>-1.9488382591179347</c:v>
                      </c:pt>
                      <c:pt idx="59">
                        <c:v>1.9491813479591822</c:v>
                      </c:pt>
                      <c:pt idx="60">
                        <c:v>1.9491813479591822</c:v>
                      </c:pt>
                      <c:pt idx="61">
                        <c:v>11.56381896580589</c:v>
                      </c:pt>
                      <c:pt idx="62">
                        <c:v>11.56381896580589</c:v>
                      </c:pt>
                      <c:pt idx="63">
                        <c:v>11.56381896580589</c:v>
                      </c:pt>
                      <c:pt idx="64">
                        <c:v>11.56381896580589</c:v>
                      </c:pt>
                      <c:pt idx="65">
                        <c:v>2.9616267390638322</c:v>
                      </c:pt>
                      <c:pt idx="66">
                        <c:v>10.664772838025959</c:v>
                      </c:pt>
                      <c:pt idx="67">
                        <c:v>10.664772838025959</c:v>
                      </c:pt>
                      <c:pt idx="68">
                        <c:v>19.33392116865835</c:v>
                      </c:pt>
                      <c:pt idx="69">
                        <c:v>-0.33173605979251825</c:v>
                      </c:pt>
                      <c:pt idx="70">
                        <c:v>19.506872668825274</c:v>
                      </c:pt>
                      <c:pt idx="71">
                        <c:v>14.9851115812244</c:v>
                      </c:pt>
                      <c:pt idx="72">
                        <c:v>6.8516747034741954</c:v>
                      </c:pt>
                      <c:pt idx="73">
                        <c:v>6.8516747034741954</c:v>
                      </c:pt>
                      <c:pt idx="74">
                        <c:v>19.218352313671005</c:v>
                      </c:pt>
                      <c:pt idx="75">
                        <c:v>19.218352313671005</c:v>
                      </c:pt>
                      <c:pt idx="76">
                        <c:v>11.08157612569136</c:v>
                      </c:pt>
                      <c:pt idx="77">
                        <c:v>17.921440021494185</c:v>
                      </c:pt>
                      <c:pt idx="78">
                        <c:v>-3.5868889855595003</c:v>
                      </c:pt>
                      <c:pt idx="79">
                        <c:v>-3.5868889855595003</c:v>
                      </c:pt>
                      <c:pt idx="80">
                        <c:v>11.111022616001151</c:v>
                      </c:pt>
                      <c:pt idx="81">
                        <c:v>0.30343346453450737</c:v>
                      </c:pt>
                      <c:pt idx="82">
                        <c:v>14.552566694243847</c:v>
                      </c:pt>
                      <c:pt idx="83">
                        <c:v>19.333921168658403</c:v>
                      </c:pt>
                      <c:pt idx="84">
                        <c:v>12.127681105215652</c:v>
                      </c:pt>
                      <c:pt idx="85">
                        <c:v>12.127681105215652</c:v>
                      </c:pt>
                      <c:pt idx="86">
                        <c:v>17.292335007098178</c:v>
                      </c:pt>
                      <c:pt idx="87">
                        <c:v>17.295940305009289</c:v>
                      </c:pt>
                      <c:pt idx="88">
                        <c:v>10.664772838025959</c:v>
                      </c:pt>
                      <c:pt idx="89">
                        <c:v>10.664772838025959</c:v>
                      </c:pt>
                      <c:pt idx="90">
                        <c:v>10.664772838025959</c:v>
                      </c:pt>
                      <c:pt idx="91">
                        <c:v>10.664772838025959</c:v>
                      </c:pt>
                      <c:pt idx="92">
                        <c:v>10.664772838025959</c:v>
                      </c:pt>
                      <c:pt idx="93">
                        <c:v>10.664772838025959</c:v>
                      </c:pt>
                      <c:pt idx="94">
                        <c:v>24.986502449393218</c:v>
                      </c:pt>
                      <c:pt idx="95">
                        <c:v>3.2918961095852115</c:v>
                      </c:pt>
                      <c:pt idx="96">
                        <c:v>3.2918961095852115</c:v>
                      </c:pt>
                      <c:pt idx="97">
                        <c:v>-0.98850642045995507</c:v>
                      </c:pt>
                      <c:pt idx="98">
                        <c:v>14.507361052692548</c:v>
                      </c:pt>
                      <c:pt idx="99">
                        <c:v>14.344694561734977</c:v>
                      </c:pt>
                      <c:pt idx="100">
                        <c:v>10.585308412785189</c:v>
                      </c:pt>
                      <c:pt idx="101">
                        <c:v>3.9564443488570702</c:v>
                      </c:pt>
                      <c:pt idx="102">
                        <c:v>3.9564443488570702</c:v>
                      </c:pt>
                      <c:pt idx="103">
                        <c:v>12.298048085824458</c:v>
                      </c:pt>
                      <c:pt idx="104">
                        <c:v>7.9094273620072117</c:v>
                      </c:pt>
                      <c:pt idx="105">
                        <c:v>6.6379492696594022</c:v>
                      </c:pt>
                      <c:pt idx="106">
                        <c:v>6.6379492696594022</c:v>
                      </c:pt>
                      <c:pt idx="107">
                        <c:v>6.6379492696594022</c:v>
                      </c:pt>
                      <c:pt idx="108">
                        <c:v>4.3253083387666695</c:v>
                      </c:pt>
                      <c:pt idx="109">
                        <c:v>1.9385124546538453</c:v>
                      </c:pt>
                      <c:pt idx="110">
                        <c:v>1.9385124546538453</c:v>
                      </c:pt>
                      <c:pt idx="111">
                        <c:v>5.895847582983353</c:v>
                      </c:pt>
                      <c:pt idx="112">
                        <c:v>5.895847582983353</c:v>
                      </c:pt>
                      <c:pt idx="113">
                        <c:v>5.895847582983353</c:v>
                      </c:pt>
                      <c:pt idx="114">
                        <c:v>5.895847582983353</c:v>
                      </c:pt>
                      <c:pt idx="115">
                        <c:v>5.895847582983353</c:v>
                      </c:pt>
                      <c:pt idx="116">
                        <c:v>-0.51103417312041943</c:v>
                      </c:pt>
                      <c:pt idx="117">
                        <c:v>-4.9904221139931844</c:v>
                      </c:pt>
                      <c:pt idx="118">
                        <c:v>11.155583842185992</c:v>
                      </c:pt>
                      <c:pt idx="119">
                        <c:v>1.8086333525758433</c:v>
                      </c:pt>
                      <c:pt idx="120">
                        <c:v>7.1897584932002889</c:v>
                      </c:pt>
                      <c:pt idx="121">
                        <c:v>17.292335007098149</c:v>
                      </c:pt>
                      <c:pt idx="122">
                        <c:v>1.2465141636691202</c:v>
                      </c:pt>
                      <c:pt idx="123">
                        <c:v>1.2465141636691202</c:v>
                      </c:pt>
                      <c:pt idx="124">
                        <c:v>3.2241439873943802</c:v>
                      </c:pt>
                      <c:pt idx="125">
                        <c:v>10.443255299564088</c:v>
                      </c:pt>
                      <c:pt idx="126">
                        <c:v>1.8607298079993202</c:v>
                      </c:pt>
                      <c:pt idx="127">
                        <c:v>1.8607298079993202</c:v>
                      </c:pt>
                      <c:pt idx="128">
                        <c:v>1.8607298079993202</c:v>
                      </c:pt>
                      <c:pt idx="129">
                        <c:v>1.8607298079993202</c:v>
                      </c:pt>
                      <c:pt idx="130">
                        <c:v>1.8607298079993202</c:v>
                      </c:pt>
                      <c:pt idx="131">
                        <c:v>2.956853315861109</c:v>
                      </c:pt>
                      <c:pt idx="132">
                        <c:v>19.516087145227363</c:v>
                      </c:pt>
                      <c:pt idx="133">
                        <c:v>12.127681105215652</c:v>
                      </c:pt>
                      <c:pt idx="134">
                        <c:v>3.9564443488570702</c:v>
                      </c:pt>
                      <c:pt idx="135">
                        <c:v>-6.0516851609134905</c:v>
                      </c:pt>
                      <c:pt idx="136">
                        <c:v>4.750573606718012</c:v>
                      </c:pt>
                      <c:pt idx="137">
                        <c:v>4.750573606718012</c:v>
                      </c:pt>
                      <c:pt idx="138">
                        <c:v>14.552566694243847</c:v>
                      </c:pt>
                      <c:pt idx="139">
                        <c:v>20.820420117713056</c:v>
                      </c:pt>
                      <c:pt idx="140">
                        <c:v>20.820420117713052</c:v>
                      </c:pt>
                      <c:pt idx="141">
                        <c:v>10.443255299564088</c:v>
                      </c:pt>
                      <c:pt idx="142">
                        <c:v>10.443255299564088</c:v>
                      </c:pt>
                      <c:pt idx="143">
                        <c:v>-3.4796155636818225</c:v>
                      </c:pt>
                      <c:pt idx="144">
                        <c:v>5.7885294067594808</c:v>
                      </c:pt>
                      <c:pt idx="145">
                        <c:v>5.7885294067594808</c:v>
                      </c:pt>
                      <c:pt idx="146">
                        <c:v>12.127681105215652</c:v>
                      </c:pt>
                      <c:pt idx="147">
                        <c:v>17.292244259813277</c:v>
                      </c:pt>
                      <c:pt idx="148">
                        <c:v>7.9094273620072117</c:v>
                      </c:pt>
                      <c:pt idx="149">
                        <c:v>20.820420117713095</c:v>
                      </c:pt>
                      <c:pt idx="150">
                        <c:v>20.820420117713113</c:v>
                      </c:pt>
                      <c:pt idx="151">
                        <c:v>29.93478147601574</c:v>
                      </c:pt>
                      <c:pt idx="152">
                        <c:v>29.6177428925632</c:v>
                      </c:pt>
                      <c:pt idx="153">
                        <c:v>11.110964585441589</c:v>
                      </c:pt>
                      <c:pt idx="154">
                        <c:v>1.2604969832135651</c:v>
                      </c:pt>
                      <c:pt idx="155">
                        <c:v>13.194663846213579</c:v>
                      </c:pt>
                      <c:pt idx="156">
                        <c:v>1.6330076697483011</c:v>
                      </c:pt>
                      <c:pt idx="157">
                        <c:v>1.6330076697483011</c:v>
                      </c:pt>
                      <c:pt idx="158">
                        <c:v>1.6330076697483011</c:v>
                      </c:pt>
                      <c:pt idx="159">
                        <c:v>-3.4346299351524867</c:v>
                      </c:pt>
                      <c:pt idx="160">
                        <c:v>20.820534309437331</c:v>
                      </c:pt>
                      <c:pt idx="161">
                        <c:v>13.194663846213579</c:v>
                      </c:pt>
                      <c:pt idx="162">
                        <c:v>-4.5817651085461</c:v>
                      </c:pt>
                      <c:pt idx="163">
                        <c:v>-1.9490807843084237</c:v>
                      </c:pt>
                      <c:pt idx="164">
                        <c:v>-4.6641860957070493</c:v>
                      </c:pt>
                      <c:pt idx="165">
                        <c:v>-4.6641860957070493</c:v>
                      </c:pt>
                      <c:pt idx="166">
                        <c:v>1.7803951198761869</c:v>
                      </c:pt>
                      <c:pt idx="167">
                        <c:v>0.51436119710935135</c:v>
                      </c:pt>
                      <c:pt idx="168">
                        <c:v>1.9385124546538453</c:v>
                      </c:pt>
                      <c:pt idx="169">
                        <c:v>3.1264889009169101</c:v>
                      </c:pt>
                      <c:pt idx="170">
                        <c:v>1.6790979874349967</c:v>
                      </c:pt>
                      <c:pt idx="171">
                        <c:v>3.5814151134143062</c:v>
                      </c:pt>
                      <c:pt idx="172">
                        <c:v>13.724151306486947</c:v>
                      </c:pt>
                      <c:pt idx="173">
                        <c:v>0.80328583134705811</c:v>
                      </c:pt>
                      <c:pt idx="174">
                        <c:v>0.80328583134705811</c:v>
                      </c:pt>
                      <c:pt idx="175">
                        <c:v>5.235628343632718</c:v>
                      </c:pt>
                      <c:pt idx="176">
                        <c:v>5.1771007335218986</c:v>
                      </c:pt>
                      <c:pt idx="177">
                        <c:v>-0.71356914405133065</c:v>
                      </c:pt>
                      <c:pt idx="178">
                        <c:v>24.410373619230075</c:v>
                      </c:pt>
                      <c:pt idx="179">
                        <c:v>15.594354563885085</c:v>
                      </c:pt>
                      <c:pt idx="180">
                        <c:v>27.643394694272502</c:v>
                      </c:pt>
                      <c:pt idx="181">
                        <c:v>-1.2163692787511795</c:v>
                      </c:pt>
                      <c:pt idx="182">
                        <c:v>0.50712836013982576</c:v>
                      </c:pt>
                      <c:pt idx="183">
                        <c:v>0.52136343323608803</c:v>
                      </c:pt>
                      <c:pt idx="184">
                        <c:v>10.532137187411271</c:v>
                      </c:pt>
                      <c:pt idx="185">
                        <c:v>-4.989771527129804</c:v>
                      </c:pt>
                      <c:pt idx="186">
                        <c:v>-4.989771527129804</c:v>
                      </c:pt>
                      <c:pt idx="187">
                        <c:v>0.847242940339063</c:v>
                      </c:pt>
                      <c:pt idx="188">
                        <c:v>0.847242940339063</c:v>
                      </c:pt>
                      <c:pt idx="189">
                        <c:v>0.847242940339063</c:v>
                      </c:pt>
                      <c:pt idx="190">
                        <c:v>0.847242940339063</c:v>
                      </c:pt>
                      <c:pt idx="191">
                        <c:v>0.847242940339063</c:v>
                      </c:pt>
                      <c:pt idx="192">
                        <c:v>0.40809479666173543</c:v>
                      </c:pt>
                      <c:pt idx="193">
                        <c:v>0.40809479666173543</c:v>
                      </c:pt>
                      <c:pt idx="194">
                        <c:v>10.920520492453553</c:v>
                      </c:pt>
                      <c:pt idx="195">
                        <c:v>10.920520492453553</c:v>
                      </c:pt>
                      <c:pt idx="196">
                        <c:v>-4.9797223776726911</c:v>
                      </c:pt>
                      <c:pt idx="197">
                        <c:v>-2.3522312526875573</c:v>
                      </c:pt>
                      <c:pt idx="198">
                        <c:v>1.1153112464007762</c:v>
                      </c:pt>
                      <c:pt idx="199">
                        <c:v>10.802940024807038</c:v>
                      </c:pt>
                      <c:pt idx="200">
                        <c:v>10.802940024807038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5233-43DF-BEA8-CCA18997E1E9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Stations!$Q$3</c15:sqref>
                        </c15:formulaRef>
                      </c:ext>
                    </c:extLst>
                    <c:strCache>
                      <c:ptCount val="1"/>
                      <c:pt idx="0">
                        <c:v>YRNS Nodal Price 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Stations!$K$4:$K$204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1</c:v>
                      </c:pt>
                      <c:pt idx="1">
                        <c:v>1</c:v>
                      </c:pt>
                      <c:pt idx="2">
                        <c:v>21</c:v>
                      </c:pt>
                      <c:pt idx="3">
                        <c:v>7</c:v>
                      </c:pt>
                      <c:pt idx="4">
                        <c:v>1</c:v>
                      </c:pt>
                      <c:pt idx="5">
                        <c:v>7</c:v>
                      </c:pt>
                      <c:pt idx="6">
                        <c:v>10</c:v>
                      </c:pt>
                      <c:pt idx="7">
                        <c:v>10</c:v>
                      </c:pt>
                      <c:pt idx="8">
                        <c:v>21</c:v>
                      </c:pt>
                      <c:pt idx="9">
                        <c:v>3</c:v>
                      </c:pt>
                      <c:pt idx="10">
                        <c:v>3</c:v>
                      </c:pt>
                      <c:pt idx="11">
                        <c:v>17</c:v>
                      </c:pt>
                      <c:pt idx="12">
                        <c:v>17</c:v>
                      </c:pt>
                      <c:pt idx="13">
                        <c:v>10</c:v>
                      </c:pt>
                      <c:pt idx="14">
                        <c:v>1</c:v>
                      </c:pt>
                      <c:pt idx="15">
                        <c:v>11</c:v>
                      </c:pt>
                      <c:pt idx="16">
                        <c:v>11</c:v>
                      </c:pt>
                      <c:pt idx="17">
                        <c:v>13</c:v>
                      </c:pt>
                      <c:pt idx="18">
                        <c:v>16</c:v>
                      </c:pt>
                      <c:pt idx="19">
                        <c:v>16</c:v>
                      </c:pt>
                      <c:pt idx="20">
                        <c:v>25</c:v>
                      </c:pt>
                      <c:pt idx="21">
                        <c:v>25</c:v>
                      </c:pt>
                      <c:pt idx="22">
                        <c:v>18</c:v>
                      </c:pt>
                      <c:pt idx="23">
                        <c:v>18</c:v>
                      </c:pt>
                      <c:pt idx="24">
                        <c:v>18</c:v>
                      </c:pt>
                      <c:pt idx="25">
                        <c:v>18</c:v>
                      </c:pt>
                      <c:pt idx="26">
                        <c:v>24</c:v>
                      </c:pt>
                      <c:pt idx="27">
                        <c:v>24</c:v>
                      </c:pt>
                      <c:pt idx="28">
                        <c:v>24</c:v>
                      </c:pt>
                      <c:pt idx="29">
                        <c:v>16</c:v>
                      </c:pt>
                      <c:pt idx="30">
                        <c:v>16</c:v>
                      </c:pt>
                      <c:pt idx="31">
                        <c:v>24</c:v>
                      </c:pt>
                      <c:pt idx="32">
                        <c:v>5</c:v>
                      </c:pt>
                      <c:pt idx="33">
                        <c:v>5</c:v>
                      </c:pt>
                      <c:pt idx="34">
                        <c:v>11</c:v>
                      </c:pt>
                      <c:pt idx="35">
                        <c:v>11</c:v>
                      </c:pt>
                      <c:pt idx="36">
                        <c:v>1</c:v>
                      </c:pt>
                      <c:pt idx="37">
                        <c:v>16</c:v>
                      </c:pt>
                      <c:pt idx="38">
                        <c:v>16</c:v>
                      </c:pt>
                      <c:pt idx="39">
                        <c:v>1</c:v>
                      </c:pt>
                      <c:pt idx="40">
                        <c:v>1</c:v>
                      </c:pt>
                      <c:pt idx="41">
                        <c:v>24</c:v>
                      </c:pt>
                      <c:pt idx="42">
                        <c:v>16</c:v>
                      </c:pt>
                      <c:pt idx="43">
                        <c:v>25</c:v>
                      </c:pt>
                      <c:pt idx="44">
                        <c:v>7</c:v>
                      </c:pt>
                      <c:pt idx="45">
                        <c:v>7</c:v>
                      </c:pt>
                      <c:pt idx="46">
                        <c:v>8</c:v>
                      </c:pt>
                      <c:pt idx="47">
                        <c:v>11</c:v>
                      </c:pt>
                      <c:pt idx="48">
                        <c:v>11</c:v>
                      </c:pt>
                      <c:pt idx="49">
                        <c:v>11</c:v>
                      </c:pt>
                      <c:pt idx="50">
                        <c:v>1</c:v>
                      </c:pt>
                      <c:pt idx="51">
                        <c:v>1</c:v>
                      </c:pt>
                      <c:pt idx="52">
                        <c:v>10</c:v>
                      </c:pt>
                      <c:pt idx="53">
                        <c:v>25</c:v>
                      </c:pt>
                      <c:pt idx="54">
                        <c:v>19</c:v>
                      </c:pt>
                      <c:pt idx="55">
                        <c:v>1</c:v>
                      </c:pt>
                      <c:pt idx="56">
                        <c:v>1</c:v>
                      </c:pt>
                      <c:pt idx="57">
                        <c:v>1</c:v>
                      </c:pt>
                      <c:pt idx="58">
                        <c:v>18</c:v>
                      </c:pt>
                      <c:pt idx="59">
                        <c:v>15</c:v>
                      </c:pt>
                      <c:pt idx="60">
                        <c:v>15</c:v>
                      </c:pt>
                      <c:pt idx="61">
                        <c:v>11</c:v>
                      </c:pt>
                      <c:pt idx="62">
                        <c:v>11</c:v>
                      </c:pt>
                      <c:pt idx="63">
                        <c:v>11</c:v>
                      </c:pt>
                      <c:pt idx="64">
                        <c:v>11</c:v>
                      </c:pt>
                      <c:pt idx="65">
                        <c:v>24</c:v>
                      </c:pt>
                      <c:pt idx="66">
                        <c:v>10</c:v>
                      </c:pt>
                      <c:pt idx="67">
                        <c:v>10</c:v>
                      </c:pt>
                      <c:pt idx="68">
                        <c:v>1</c:v>
                      </c:pt>
                      <c:pt idx="69">
                        <c:v>18</c:v>
                      </c:pt>
                      <c:pt idx="70">
                        <c:v>4</c:v>
                      </c:pt>
                      <c:pt idx="71">
                        <c:v>5</c:v>
                      </c:pt>
                      <c:pt idx="72">
                        <c:v>12</c:v>
                      </c:pt>
                      <c:pt idx="73">
                        <c:v>12</c:v>
                      </c:pt>
                      <c:pt idx="74">
                        <c:v>1</c:v>
                      </c:pt>
                      <c:pt idx="75">
                        <c:v>1</c:v>
                      </c:pt>
                      <c:pt idx="76">
                        <c:v>11</c:v>
                      </c:pt>
                      <c:pt idx="77">
                        <c:v>3</c:v>
                      </c:pt>
                      <c:pt idx="78">
                        <c:v>26</c:v>
                      </c:pt>
                      <c:pt idx="79">
                        <c:v>26</c:v>
                      </c:pt>
                      <c:pt idx="80">
                        <c:v>7</c:v>
                      </c:pt>
                      <c:pt idx="81">
                        <c:v>16</c:v>
                      </c:pt>
                      <c:pt idx="82">
                        <c:v>6</c:v>
                      </c:pt>
                      <c:pt idx="83">
                        <c:v>1</c:v>
                      </c:pt>
                      <c:pt idx="84">
                        <c:v>11</c:v>
                      </c:pt>
                      <c:pt idx="85">
                        <c:v>11</c:v>
                      </c:pt>
                      <c:pt idx="86">
                        <c:v>3</c:v>
                      </c:pt>
                      <c:pt idx="87">
                        <c:v>3</c:v>
                      </c:pt>
                      <c:pt idx="88">
                        <c:v>10</c:v>
                      </c:pt>
                      <c:pt idx="89">
                        <c:v>10</c:v>
                      </c:pt>
                      <c:pt idx="90">
                        <c:v>10</c:v>
                      </c:pt>
                      <c:pt idx="91">
                        <c:v>10</c:v>
                      </c:pt>
                      <c:pt idx="92">
                        <c:v>10</c:v>
                      </c:pt>
                      <c:pt idx="93">
                        <c:v>10</c:v>
                      </c:pt>
                      <c:pt idx="94">
                        <c:v>1</c:v>
                      </c:pt>
                      <c:pt idx="95">
                        <c:v>24</c:v>
                      </c:pt>
                      <c:pt idx="96">
                        <c:v>24</c:v>
                      </c:pt>
                      <c:pt idx="97">
                        <c:v>18</c:v>
                      </c:pt>
                      <c:pt idx="98">
                        <c:v>5</c:v>
                      </c:pt>
                      <c:pt idx="99">
                        <c:v>5</c:v>
                      </c:pt>
                      <c:pt idx="100">
                        <c:v>9</c:v>
                      </c:pt>
                      <c:pt idx="101">
                        <c:v>13</c:v>
                      </c:pt>
                      <c:pt idx="102">
                        <c:v>13</c:v>
                      </c:pt>
                      <c:pt idx="103">
                        <c:v>10</c:v>
                      </c:pt>
                      <c:pt idx="104">
                        <c:v>12</c:v>
                      </c:pt>
                      <c:pt idx="105">
                        <c:v>12</c:v>
                      </c:pt>
                      <c:pt idx="106">
                        <c:v>12</c:v>
                      </c:pt>
                      <c:pt idx="107">
                        <c:v>12</c:v>
                      </c:pt>
                      <c:pt idx="108">
                        <c:v>13</c:v>
                      </c:pt>
                      <c:pt idx="109">
                        <c:v>15</c:v>
                      </c:pt>
                      <c:pt idx="110">
                        <c:v>15</c:v>
                      </c:pt>
                      <c:pt idx="111">
                        <c:v>14</c:v>
                      </c:pt>
                      <c:pt idx="112">
                        <c:v>14</c:v>
                      </c:pt>
                      <c:pt idx="113">
                        <c:v>14</c:v>
                      </c:pt>
                      <c:pt idx="114">
                        <c:v>14</c:v>
                      </c:pt>
                      <c:pt idx="115">
                        <c:v>14</c:v>
                      </c:pt>
                      <c:pt idx="116">
                        <c:v>16</c:v>
                      </c:pt>
                      <c:pt idx="117">
                        <c:v>26</c:v>
                      </c:pt>
                      <c:pt idx="118">
                        <c:v>10</c:v>
                      </c:pt>
                      <c:pt idx="119">
                        <c:v>15</c:v>
                      </c:pt>
                      <c:pt idx="120">
                        <c:v>14</c:v>
                      </c:pt>
                      <c:pt idx="121">
                        <c:v>3</c:v>
                      </c:pt>
                      <c:pt idx="122">
                        <c:v>16</c:v>
                      </c:pt>
                      <c:pt idx="123">
                        <c:v>16</c:v>
                      </c:pt>
                      <c:pt idx="124">
                        <c:v>24</c:v>
                      </c:pt>
                      <c:pt idx="125">
                        <c:v>10</c:v>
                      </c:pt>
                      <c:pt idx="126">
                        <c:v>15</c:v>
                      </c:pt>
                      <c:pt idx="127">
                        <c:v>15</c:v>
                      </c:pt>
                      <c:pt idx="128">
                        <c:v>15</c:v>
                      </c:pt>
                      <c:pt idx="129">
                        <c:v>15</c:v>
                      </c:pt>
                      <c:pt idx="130">
                        <c:v>15</c:v>
                      </c:pt>
                      <c:pt idx="131">
                        <c:v>24</c:v>
                      </c:pt>
                      <c:pt idx="132">
                        <c:v>1</c:v>
                      </c:pt>
                      <c:pt idx="133">
                        <c:v>11</c:v>
                      </c:pt>
                      <c:pt idx="134">
                        <c:v>13</c:v>
                      </c:pt>
                      <c:pt idx="135">
                        <c:v>27</c:v>
                      </c:pt>
                      <c:pt idx="136">
                        <c:v>18</c:v>
                      </c:pt>
                      <c:pt idx="137">
                        <c:v>18</c:v>
                      </c:pt>
                      <c:pt idx="138">
                        <c:v>6</c:v>
                      </c:pt>
                      <c:pt idx="139">
                        <c:v>1</c:v>
                      </c:pt>
                      <c:pt idx="140">
                        <c:v>1</c:v>
                      </c:pt>
                      <c:pt idx="141">
                        <c:v>10</c:v>
                      </c:pt>
                      <c:pt idx="142">
                        <c:v>10</c:v>
                      </c:pt>
                      <c:pt idx="143">
                        <c:v>26</c:v>
                      </c:pt>
                      <c:pt idx="144">
                        <c:v>14</c:v>
                      </c:pt>
                      <c:pt idx="145">
                        <c:v>14</c:v>
                      </c:pt>
                      <c:pt idx="146">
                        <c:v>11</c:v>
                      </c:pt>
                      <c:pt idx="147">
                        <c:v>3</c:v>
                      </c:pt>
                      <c:pt idx="148">
                        <c:v>12</c:v>
                      </c:pt>
                      <c:pt idx="149">
                        <c:v>1</c:v>
                      </c:pt>
                      <c:pt idx="150">
                        <c:v>1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7</c:v>
                      </c:pt>
                      <c:pt idx="154">
                        <c:v>17</c:v>
                      </c:pt>
                      <c:pt idx="155">
                        <c:v>2</c:v>
                      </c:pt>
                      <c:pt idx="156">
                        <c:v>18</c:v>
                      </c:pt>
                      <c:pt idx="157">
                        <c:v>18</c:v>
                      </c:pt>
                      <c:pt idx="158">
                        <c:v>18</c:v>
                      </c:pt>
                      <c:pt idx="159">
                        <c:v>26</c:v>
                      </c:pt>
                      <c:pt idx="160">
                        <c:v>1</c:v>
                      </c:pt>
                      <c:pt idx="161">
                        <c:v>2</c:v>
                      </c:pt>
                      <c:pt idx="162">
                        <c:v>20</c:v>
                      </c:pt>
                      <c:pt idx="163">
                        <c:v>18</c:v>
                      </c:pt>
                      <c:pt idx="164">
                        <c:v>21</c:v>
                      </c:pt>
                      <c:pt idx="165">
                        <c:v>21</c:v>
                      </c:pt>
                      <c:pt idx="166">
                        <c:v>16</c:v>
                      </c:pt>
                      <c:pt idx="167">
                        <c:v>24</c:v>
                      </c:pt>
                      <c:pt idx="168">
                        <c:v>15</c:v>
                      </c:pt>
                      <c:pt idx="169">
                        <c:v>22</c:v>
                      </c:pt>
                      <c:pt idx="170">
                        <c:v>15</c:v>
                      </c:pt>
                      <c:pt idx="171">
                        <c:v>18</c:v>
                      </c:pt>
                      <c:pt idx="172">
                        <c:v>8</c:v>
                      </c:pt>
                      <c:pt idx="173">
                        <c:v>17</c:v>
                      </c:pt>
                      <c:pt idx="174">
                        <c:v>17</c:v>
                      </c:pt>
                      <c:pt idx="175">
                        <c:v>14</c:v>
                      </c:pt>
                      <c:pt idx="176">
                        <c:v>14</c:v>
                      </c:pt>
                      <c:pt idx="177">
                        <c:v>16</c:v>
                      </c:pt>
                      <c:pt idx="178">
                        <c:v>1</c:v>
                      </c:pt>
                      <c:pt idx="179">
                        <c:v>5</c:v>
                      </c:pt>
                      <c:pt idx="180">
                        <c:v>1</c:v>
                      </c:pt>
                      <c:pt idx="181">
                        <c:v>18</c:v>
                      </c:pt>
                      <c:pt idx="182">
                        <c:v>16</c:v>
                      </c:pt>
                      <c:pt idx="183">
                        <c:v>16</c:v>
                      </c:pt>
                      <c:pt idx="184">
                        <c:v>11</c:v>
                      </c:pt>
                      <c:pt idx="185">
                        <c:v>21</c:v>
                      </c:pt>
                      <c:pt idx="186">
                        <c:v>21</c:v>
                      </c:pt>
                      <c:pt idx="187">
                        <c:v>17</c:v>
                      </c:pt>
                      <c:pt idx="188">
                        <c:v>17</c:v>
                      </c:pt>
                      <c:pt idx="189">
                        <c:v>17</c:v>
                      </c:pt>
                      <c:pt idx="190">
                        <c:v>17</c:v>
                      </c:pt>
                      <c:pt idx="191">
                        <c:v>17</c:v>
                      </c:pt>
                      <c:pt idx="192">
                        <c:v>16</c:v>
                      </c:pt>
                      <c:pt idx="193">
                        <c:v>16</c:v>
                      </c:pt>
                      <c:pt idx="194">
                        <c:v>11</c:v>
                      </c:pt>
                      <c:pt idx="195">
                        <c:v>11</c:v>
                      </c:pt>
                      <c:pt idx="196">
                        <c:v>21</c:v>
                      </c:pt>
                      <c:pt idx="197">
                        <c:v>18</c:v>
                      </c:pt>
                      <c:pt idx="198">
                        <c:v>23</c:v>
                      </c:pt>
                      <c:pt idx="199">
                        <c:v>10</c:v>
                      </c:pt>
                      <c:pt idx="200">
                        <c:v>10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Stations!$Q$4:$Q$204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14.32851666344215</c:v>
                      </c:pt>
                      <c:pt idx="1">
                        <c:v>18.10146617411371</c:v>
                      </c:pt>
                      <c:pt idx="2">
                        <c:v>0</c:v>
                      </c:pt>
                      <c:pt idx="3">
                        <c:v>25.169271662388471</c:v>
                      </c:pt>
                      <c:pt idx="4">
                        <c:v>18.272019846810164</c:v>
                      </c:pt>
                      <c:pt idx="5">
                        <c:v>23.892747871558569</c:v>
                      </c:pt>
                      <c:pt idx="6">
                        <c:v>11.95370989240439</c:v>
                      </c:pt>
                      <c:pt idx="7">
                        <c:v>11.95370989240439</c:v>
                      </c:pt>
                      <c:pt idx="8">
                        <c:v>0</c:v>
                      </c:pt>
                      <c:pt idx="9">
                        <c:v>17.202580527009243</c:v>
                      </c:pt>
                      <c:pt idx="10">
                        <c:v>17.206257407474297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12.207266500463387</c:v>
                      </c:pt>
                      <c:pt idx="14">
                        <c:v>14.414358252050343</c:v>
                      </c:pt>
                      <c:pt idx="15">
                        <c:v>7.3942403427380601</c:v>
                      </c:pt>
                      <c:pt idx="16">
                        <c:v>7.5922817932054816</c:v>
                      </c:pt>
                      <c:pt idx="17">
                        <c:v>4.4400216314042273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15.719708275203894</c:v>
                      </c:pt>
                      <c:pt idx="33">
                        <c:v>15.719708275203894</c:v>
                      </c:pt>
                      <c:pt idx="34">
                        <c:v>6.2024445305607276</c:v>
                      </c:pt>
                      <c:pt idx="35">
                        <c:v>6.2024445305607276</c:v>
                      </c:pt>
                      <c:pt idx="36">
                        <c:v>18.10146617411371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19.493207156682196</c:v>
                      </c:pt>
                      <c:pt idx="40">
                        <c:v>19.493207156682196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31.102264633001372</c:v>
                      </c:pt>
                      <c:pt idx="45">
                        <c:v>31.102264633001372</c:v>
                      </c:pt>
                      <c:pt idx="46">
                        <c:v>13.663960058279971</c:v>
                      </c:pt>
                      <c:pt idx="47">
                        <c:v>6.0466696464920027</c:v>
                      </c:pt>
                      <c:pt idx="48">
                        <c:v>6.0466696464920027</c:v>
                      </c:pt>
                      <c:pt idx="49">
                        <c:v>6.0466696464920027</c:v>
                      </c:pt>
                      <c:pt idx="50">
                        <c:v>18.272019846810174</c:v>
                      </c:pt>
                      <c:pt idx="51">
                        <c:v>18.272019846810174</c:v>
                      </c:pt>
                      <c:pt idx="52">
                        <c:v>12.207266500463387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15.537161004420877</c:v>
                      </c:pt>
                      <c:pt idx="56">
                        <c:v>15.537161004420877</c:v>
                      </c:pt>
                      <c:pt idx="57">
                        <c:v>26.92096007219585</c:v>
                      </c:pt>
                      <c:pt idx="58">
                        <c:v>0</c:v>
                      </c:pt>
                      <c:pt idx="59">
                        <c:v>0.39924983705429584</c:v>
                      </c:pt>
                      <c:pt idx="60">
                        <c:v>0.39924983705429584</c:v>
                      </c:pt>
                      <c:pt idx="61">
                        <c:v>6.4028626828168136</c:v>
                      </c:pt>
                      <c:pt idx="62">
                        <c:v>6.4028626828168136</c:v>
                      </c:pt>
                      <c:pt idx="63">
                        <c:v>6.4028626828168136</c:v>
                      </c:pt>
                      <c:pt idx="64">
                        <c:v>6.4028626828168136</c:v>
                      </c:pt>
                      <c:pt idx="65">
                        <c:v>0</c:v>
                      </c:pt>
                      <c:pt idx="66">
                        <c:v>12.207266500463467</c:v>
                      </c:pt>
                      <c:pt idx="67">
                        <c:v>12.207266500463467</c:v>
                      </c:pt>
                      <c:pt idx="68">
                        <c:v>18.10146617411371</c:v>
                      </c:pt>
                      <c:pt idx="69">
                        <c:v>0</c:v>
                      </c:pt>
                      <c:pt idx="70">
                        <c:v>21.473576537130015</c:v>
                      </c:pt>
                      <c:pt idx="71">
                        <c:v>16.776986816072032</c:v>
                      </c:pt>
                      <c:pt idx="72">
                        <c:v>6.8126337265984258</c:v>
                      </c:pt>
                      <c:pt idx="73">
                        <c:v>6.8126337265984258</c:v>
                      </c:pt>
                      <c:pt idx="74">
                        <c:v>17.993264340606409</c:v>
                      </c:pt>
                      <c:pt idx="75">
                        <c:v>17.993264340606409</c:v>
                      </c:pt>
                      <c:pt idx="76">
                        <c:v>6.1358458180461604</c:v>
                      </c:pt>
                      <c:pt idx="77">
                        <c:v>17.828513783268114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22.668549656738456</c:v>
                      </c:pt>
                      <c:pt idx="81">
                        <c:v>0</c:v>
                      </c:pt>
                      <c:pt idx="82">
                        <c:v>16.272324675609781</c:v>
                      </c:pt>
                      <c:pt idx="83">
                        <c:v>18.101466174113764</c:v>
                      </c:pt>
                      <c:pt idx="84">
                        <c:v>6.7150719850685814</c:v>
                      </c:pt>
                      <c:pt idx="85">
                        <c:v>6.7150719850685814</c:v>
                      </c:pt>
                      <c:pt idx="86">
                        <c:v>17.202670803751385</c:v>
                      </c:pt>
                      <c:pt idx="87">
                        <c:v>17.206257407474297</c:v>
                      </c:pt>
                      <c:pt idx="88">
                        <c:v>12.207266500463467</c:v>
                      </c:pt>
                      <c:pt idx="89">
                        <c:v>12.207266500463467</c:v>
                      </c:pt>
                      <c:pt idx="90">
                        <c:v>12.207266500463467</c:v>
                      </c:pt>
                      <c:pt idx="91">
                        <c:v>12.207266500463467</c:v>
                      </c:pt>
                      <c:pt idx="92">
                        <c:v>12.207266500463467</c:v>
                      </c:pt>
                      <c:pt idx="93">
                        <c:v>12.207266500463467</c:v>
                      </c:pt>
                      <c:pt idx="94">
                        <c:v>23.393719512537299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16.242108295141094</c:v>
                      </c:pt>
                      <c:pt idx="99">
                        <c:v>16.059990627253242</c:v>
                      </c:pt>
                      <c:pt idx="100">
                        <c:v>12.31334342306797</c:v>
                      </c:pt>
                      <c:pt idx="101">
                        <c:v>3.2717205911862188</c:v>
                      </c:pt>
                      <c:pt idx="102">
                        <c:v>3.2717205911862188</c:v>
                      </c:pt>
                      <c:pt idx="103">
                        <c:v>14.076769632062963</c:v>
                      </c:pt>
                      <c:pt idx="104">
                        <c:v>7.8643592897322501</c:v>
                      </c:pt>
                      <c:pt idx="105">
                        <c:v>6.6001261044983499</c:v>
                      </c:pt>
                      <c:pt idx="106">
                        <c:v>6.6001261044983499</c:v>
                      </c:pt>
                      <c:pt idx="107">
                        <c:v>6.6001261044983499</c:v>
                      </c:pt>
                      <c:pt idx="108">
                        <c:v>3.5767469746567633</c:v>
                      </c:pt>
                      <c:pt idx="109">
                        <c:v>0.39706453299412447</c:v>
                      </c:pt>
                      <c:pt idx="110">
                        <c:v>0.39706453299412447</c:v>
                      </c:pt>
                      <c:pt idx="111">
                        <c:v>1.4591394078330895</c:v>
                      </c:pt>
                      <c:pt idx="112">
                        <c:v>1.4591394078330895</c:v>
                      </c:pt>
                      <c:pt idx="113">
                        <c:v>1.4591394078330895</c:v>
                      </c:pt>
                      <c:pt idx="114">
                        <c:v>1.4591394078330895</c:v>
                      </c:pt>
                      <c:pt idx="115">
                        <c:v>1.4591394078330895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12.769065689263686</c:v>
                      </c:pt>
                      <c:pt idx="119">
                        <c:v>0.37046146171207428</c:v>
                      </c:pt>
                      <c:pt idx="120">
                        <c:v>1.7793641715756028</c:v>
                      </c:pt>
                      <c:pt idx="121">
                        <c:v>17.202670803751356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11.953709892404364</c:v>
                      </c:pt>
                      <c:pt idx="126">
                        <c:v>0.38113235252513644</c:v>
                      </c:pt>
                      <c:pt idx="127">
                        <c:v>0.38113235252513644</c:v>
                      </c:pt>
                      <c:pt idx="128">
                        <c:v>0.38113235252513644</c:v>
                      </c:pt>
                      <c:pt idx="129">
                        <c:v>0.38113235252513644</c:v>
                      </c:pt>
                      <c:pt idx="130">
                        <c:v>0.38113235252513644</c:v>
                      </c:pt>
                      <c:pt idx="131">
                        <c:v>0</c:v>
                      </c:pt>
                      <c:pt idx="132">
                        <c:v>18.272019846810164</c:v>
                      </c:pt>
                      <c:pt idx="133">
                        <c:v>6.7150719850685814</c:v>
                      </c:pt>
                      <c:pt idx="134">
                        <c:v>3.2717205911862188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16.272324675609781</c:v>
                      </c:pt>
                      <c:pt idx="139">
                        <c:v>19.493207156682153</c:v>
                      </c:pt>
                      <c:pt idx="140">
                        <c:v>19.49320715668215</c:v>
                      </c:pt>
                      <c:pt idx="141">
                        <c:v>11.953709892404364</c:v>
                      </c:pt>
                      <c:pt idx="142">
                        <c:v>11.953709892404364</c:v>
                      </c:pt>
                      <c:pt idx="143">
                        <c:v>0</c:v>
                      </c:pt>
                      <c:pt idx="144">
                        <c:v>1.4325796676259328</c:v>
                      </c:pt>
                      <c:pt idx="145">
                        <c:v>1.4325796676259328</c:v>
                      </c:pt>
                      <c:pt idx="146">
                        <c:v>6.7150719850685814</c:v>
                      </c:pt>
                      <c:pt idx="147">
                        <c:v>17.202580527009243</c:v>
                      </c:pt>
                      <c:pt idx="148">
                        <c:v>7.8643592897322501</c:v>
                      </c:pt>
                      <c:pt idx="149">
                        <c:v>19.493207156682185</c:v>
                      </c:pt>
                      <c:pt idx="150">
                        <c:v>19.493207156682203</c:v>
                      </c:pt>
                      <c:pt idx="151">
                        <c:v>28.026566860941973</c:v>
                      </c:pt>
                      <c:pt idx="152">
                        <c:v>27.729738134674164</c:v>
                      </c:pt>
                      <c:pt idx="153">
                        <c:v>22.668431263619613</c:v>
                      </c:pt>
                      <c:pt idx="154">
                        <c:v>0</c:v>
                      </c:pt>
                      <c:pt idx="155">
                        <c:v>17.405387669268297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19.493314069171152</c:v>
                      </c:pt>
                      <c:pt idx="161">
                        <c:v>17.405387669268297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0.39706453299412447</c:v>
                      </c:pt>
                      <c:pt idx="169">
                        <c:v>-8.0222762086035786</c:v>
                      </c:pt>
                      <c:pt idx="170">
                        <c:v>0.34392879789431308</c:v>
                      </c:pt>
                      <c:pt idx="171">
                        <c:v>0</c:v>
                      </c:pt>
                      <c:pt idx="172">
                        <c:v>15.339567927337368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1.2957444257907218</c:v>
                      </c:pt>
                      <c:pt idx="176">
                        <c:v>1.2812596649218237</c:v>
                      </c:pt>
                      <c:pt idx="177">
                        <c:v>0</c:v>
                      </c:pt>
                      <c:pt idx="178">
                        <c:v>22.854316437488269</c:v>
                      </c:pt>
                      <c:pt idx="179">
                        <c:v>17.459081269121647</c:v>
                      </c:pt>
                      <c:pt idx="180">
                        <c:v>25.881246211307051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5.8316226124769006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6.0466696464920151</c:v>
                      </c:pt>
                      <c:pt idx="195">
                        <c:v>6.0466696464920151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-2.6042067302731464</c:v>
                      </c:pt>
                      <c:pt idx="199">
                        <c:v>12.365417423720087</c:v>
                      </c:pt>
                      <c:pt idx="200">
                        <c:v>12.365417423720087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5233-43DF-BEA8-CCA18997E1E9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Stations!$R$3</c15:sqref>
                        </c15:formulaRef>
                      </c:ext>
                    </c:extLst>
                    <c:strCache>
                      <c:ptCount val="1"/>
                      <c:pt idx="0">
                        <c:v>Carbon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Stations!$K$4:$K$204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1</c:v>
                      </c:pt>
                      <c:pt idx="1">
                        <c:v>1</c:v>
                      </c:pt>
                      <c:pt idx="2">
                        <c:v>21</c:v>
                      </c:pt>
                      <c:pt idx="3">
                        <c:v>7</c:v>
                      </c:pt>
                      <c:pt idx="4">
                        <c:v>1</c:v>
                      </c:pt>
                      <c:pt idx="5">
                        <c:v>7</c:v>
                      </c:pt>
                      <c:pt idx="6">
                        <c:v>10</c:v>
                      </c:pt>
                      <c:pt idx="7">
                        <c:v>10</c:v>
                      </c:pt>
                      <c:pt idx="8">
                        <c:v>21</c:v>
                      </c:pt>
                      <c:pt idx="9">
                        <c:v>3</c:v>
                      </c:pt>
                      <c:pt idx="10">
                        <c:v>3</c:v>
                      </c:pt>
                      <c:pt idx="11">
                        <c:v>17</c:v>
                      </c:pt>
                      <c:pt idx="12">
                        <c:v>17</c:v>
                      </c:pt>
                      <c:pt idx="13">
                        <c:v>10</c:v>
                      </c:pt>
                      <c:pt idx="14">
                        <c:v>1</c:v>
                      </c:pt>
                      <c:pt idx="15">
                        <c:v>11</c:v>
                      </c:pt>
                      <c:pt idx="16">
                        <c:v>11</c:v>
                      </c:pt>
                      <c:pt idx="17">
                        <c:v>13</c:v>
                      </c:pt>
                      <c:pt idx="18">
                        <c:v>16</c:v>
                      </c:pt>
                      <c:pt idx="19">
                        <c:v>16</c:v>
                      </c:pt>
                      <c:pt idx="20">
                        <c:v>25</c:v>
                      </c:pt>
                      <c:pt idx="21">
                        <c:v>25</c:v>
                      </c:pt>
                      <c:pt idx="22">
                        <c:v>18</c:v>
                      </c:pt>
                      <c:pt idx="23">
                        <c:v>18</c:v>
                      </c:pt>
                      <c:pt idx="24">
                        <c:v>18</c:v>
                      </c:pt>
                      <c:pt idx="25">
                        <c:v>18</c:v>
                      </c:pt>
                      <c:pt idx="26">
                        <c:v>24</c:v>
                      </c:pt>
                      <c:pt idx="27">
                        <c:v>24</c:v>
                      </c:pt>
                      <c:pt idx="28">
                        <c:v>24</c:v>
                      </c:pt>
                      <c:pt idx="29">
                        <c:v>16</c:v>
                      </c:pt>
                      <c:pt idx="30">
                        <c:v>16</c:v>
                      </c:pt>
                      <c:pt idx="31">
                        <c:v>24</c:v>
                      </c:pt>
                      <c:pt idx="32">
                        <c:v>5</c:v>
                      </c:pt>
                      <c:pt idx="33">
                        <c:v>5</c:v>
                      </c:pt>
                      <c:pt idx="34">
                        <c:v>11</c:v>
                      </c:pt>
                      <c:pt idx="35">
                        <c:v>11</c:v>
                      </c:pt>
                      <c:pt idx="36">
                        <c:v>1</c:v>
                      </c:pt>
                      <c:pt idx="37">
                        <c:v>16</c:v>
                      </c:pt>
                      <c:pt idx="38">
                        <c:v>16</c:v>
                      </c:pt>
                      <c:pt idx="39">
                        <c:v>1</c:v>
                      </c:pt>
                      <c:pt idx="40">
                        <c:v>1</c:v>
                      </c:pt>
                      <c:pt idx="41">
                        <c:v>24</c:v>
                      </c:pt>
                      <c:pt idx="42">
                        <c:v>16</c:v>
                      </c:pt>
                      <c:pt idx="43">
                        <c:v>25</c:v>
                      </c:pt>
                      <c:pt idx="44">
                        <c:v>7</c:v>
                      </c:pt>
                      <c:pt idx="45">
                        <c:v>7</c:v>
                      </c:pt>
                      <c:pt idx="46">
                        <c:v>8</c:v>
                      </c:pt>
                      <c:pt idx="47">
                        <c:v>11</c:v>
                      </c:pt>
                      <c:pt idx="48">
                        <c:v>11</c:v>
                      </c:pt>
                      <c:pt idx="49">
                        <c:v>11</c:v>
                      </c:pt>
                      <c:pt idx="50">
                        <c:v>1</c:v>
                      </c:pt>
                      <c:pt idx="51">
                        <c:v>1</c:v>
                      </c:pt>
                      <c:pt idx="52">
                        <c:v>10</c:v>
                      </c:pt>
                      <c:pt idx="53">
                        <c:v>25</c:v>
                      </c:pt>
                      <c:pt idx="54">
                        <c:v>19</c:v>
                      </c:pt>
                      <c:pt idx="55">
                        <c:v>1</c:v>
                      </c:pt>
                      <c:pt idx="56">
                        <c:v>1</c:v>
                      </c:pt>
                      <c:pt idx="57">
                        <c:v>1</c:v>
                      </c:pt>
                      <c:pt idx="58">
                        <c:v>18</c:v>
                      </c:pt>
                      <c:pt idx="59">
                        <c:v>15</c:v>
                      </c:pt>
                      <c:pt idx="60">
                        <c:v>15</c:v>
                      </c:pt>
                      <c:pt idx="61">
                        <c:v>11</c:v>
                      </c:pt>
                      <c:pt idx="62">
                        <c:v>11</c:v>
                      </c:pt>
                      <c:pt idx="63">
                        <c:v>11</c:v>
                      </c:pt>
                      <c:pt idx="64">
                        <c:v>11</c:v>
                      </c:pt>
                      <c:pt idx="65">
                        <c:v>24</c:v>
                      </c:pt>
                      <c:pt idx="66">
                        <c:v>10</c:v>
                      </c:pt>
                      <c:pt idx="67">
                        <c:v>10</c:v>
                      </c:pt>
                      <c:pt idx="68">
                        <c:v>1</c:v>
                      </c:pt>
                      <c:pt idx="69">
                        <c:v>18</c:v>
                      </c:pt>
                      <c:pt idx="70">
                        <c:v>4</c:v>
                      </c:pt>
                      <c:pt idx="71">
                        <c:v>5</c:v>
                      </c:pt>
                      <c:pt idx="72">
                        <c:v>12</c:v>
                      </c:pt>
                      <c:pt idx="73">
                        <c:v>12</c:v>
                      </c:pt>
                      <c:pt idx="74">
                        <c:v>1</c:v>
                      </c:pt>
                      <c:pt idx="75">
                        <c:v>1</c:v>
                      </c:pt>
                      <c:pt idx="76">
                        <c:v>11</c:v>
                      </c:pt>
                      <c:pt idx="77">
                        <c:v>3</c:v>
                      </c:pt>
                      <c:pt idx="78">
                        <c:v>26</c:v>
                      </c:pt>
                      <c:pt idx="79">
                        <c:v>26</c:v>
                      </c:pt>
                      <c:pt idx="80">
                        <c:v>7</c:v>
                      </c:pt>
                      <c:pt idx="81">
                        <c:v>16</c:v>
                      </c:pt>
                      <c:pt idx="82">
                        <c:v>6</c:v>
                      </c:pt>
                      <c:pt idx="83">
                        <c:v>1</c:v>
                      </c:pt>
                      <c:pt idx="84">
                        <c:v>11</c:v>
                      </c:pt>
                      <c:pt idx="85">
                        <c:v>11</c:v>
                      </c:pt>
                      <c:pt idx="86">
                        <c:v>3</c:v>
                      </c:pt>
                      <c:pt idx="87">
                        <c:v>3</c:v>
                      </c:pt>
                      <c:pt idx="88">
                        <c:v>10</c:v>
                      </c:pt>
                      <c:pt idx="89">
                        <c:v>10</c:v>
                      </c:pt>
                      <c:pt idx="90">
                        <c:v>10</c:v>
                      </c:pt>
                      <c:pt idx="91">
                        <c:v>10</c:v>
                      </c:pt>
                      <c:pt idx="92">
                        <c:v>10</c:v>
                      </c:pt>
                      <c:pt idx="93">
                        <c:v>10</c:v>
                      </c:pt>
                      <c:pt idx="94">
                        <c:v>1</c:v>
                      </c:pt>
                      <c:pt idx="95">
                        <c:v>24</c:v>
                      </c:pt>
                      <c:pt idx="96">
                        <c:v>24</c:v>
                      </c:pt>
                      <c:pt idx="97">
                        <c:v>18</c:v>
                      </c:pt>
                      <c:pt idx="98">
                        <c:v>5</c:v>
                      </c:pt>
                      <c:pt idx="99">
                        <c:v>5</c:v>
                      </c:pt>
                      <c:pt idx="100">
                        <c:v>9</c:v>
                      </c:pt>
                      <c:pt idx="101">
                        <c:v>13</c:v>
                      </c:pt>
                      <c:pt idx="102">
                        <c:v>13</c:v>
                      </c:pt>
                      <c:pt idx="103">
                        <c:v>10</c:v>
                      </c:pt>
                      <c:pt idx="104">
                        <c:v>12</c:v>
                      </c:pt>
                      <c:pt idx="105">
                        <c:v>12</c:v>
                      </c:pt>
                      <c:pt idx="106">
                        <c:v>12</c:v>
                      </c:pt>
                      <c:pt idx="107">
                        <c:v>12</c:v>
                      </c:pt>
                      <c:pt idx="108">
                        <c:v>13</c:v>
                      </c:pt>
                      <c:pt idx="109">
                        <c:v>15</c:v>
                      </c:pt>
                      <c:pt idx="110">
                        <c:v>15</c:v>
                      </c:pt>
                      <c:pt idx="111">
                        <c:v>14</c:v>
                      </c:pt>
                      <c:pt idx="112">
                        <c:v>14</c:v>
                      </c:pt>
                      <c:pt idx="113">
                        <c:v>14</c:v>
                      </c:pt>
                      <c:pt idx="114">
                        <c:v>14</c:v>
                      </c:pt>
                      <c:pt idx="115">
                        <c:v>14</c:v>
                      </c:pt>
                      <c:pt idx="116">
                        <c:v>16</c:v>
                      </c:pt>
                      <c:pt idx="117">
                        <c:v>26</c:v>
                      </c:pt>
                      <c:pt idx="118">
                        <c:v>10</c:v>
                      </c:pt>
                      <c:pt idx="119">
                        <c:v>15</c:v>
                      </c:pt>
                      <c:pt idx="120">
                        <c:v>14</c:v>
                      </c:pt>
                      <c:pt idx="121">
                        <c:v>3</c:v>
                      </c:pt>
                      <c:pt idx="122">
                        <c:v>16</c:v>
                      </c:pt>
                      <c:pt idx="123">
                        <c:v>16</c:v>
                      </c:pt>
                      <c:pt idx="124">
                        <c:v>24</c:v>
                      </c:pt>
                      <c:pt idx="125">
                        <c:v>10</c:v>
                      </c:pt>
                      <c:pt idx="126">
                        <c:v>15</c:v>
                      </c:pt>
                      <c:pt idx="127">
                        <c:v>15</c:v>
                      </c:pt>
                      <c:pt idx="128">
                        <c:v>15</c:v>
                      </c:pt>
                      <c:pt idx="129">
                        <c:v>15</c:v>
                      </c:pt>
                      <c:pt idx="130">
                        <c:v>15</c:v>
                      </c:pt>
                      <c:pt idx="131">
                        <c:v>24</c:v>
                      </c:pt>
                      <c:pt idx="132">
                        <c:v>1</c:v>
                      </c:pt>
                      <c:pt idx="133">
                        <c:v>11</c:v>
                      </c:pt>
                      <c:pt idx="134">
                        <c:v>13</c:v>
                      </c:pt>
                      <c:pt idx="135">
                        <c:v>27</c:v>
                      </c:pt>
                      <c:pt idx="136">
                        <c:v>18</c:v>
                      </c:pt>
                      <c:pt idx="137">
                        <c:v>18</c:v>
                      </c:pt>
                      <c:pt idx="138">
                        <c:v>6</c:v>
                      </c:pt>
                      <c:pt idx="139">
                        <c:v>1</c:v>
                      </c:pt>
                      <c:pt idx="140">
                        <c:v>1</c:v>
                      </c:pt>
                      <c:pt idx="141">
                        <c:v>10</c:v>
                      </c:pt>
                      <c:pt idx="142">
                        <c:v>10</c:v>
                      </c:pt>
                      <c:pt idx="143">
                        <c:v>26</c:v>
                      </c:pt>
                      <c:pt idx="144">
                        <c:v>14</c:v>
                      </c:pt>
                      <c:pt idx="145">
                        <c:v>14</c:v>
                      </c:pt>
                      <c:pt idx="146">
                        <c:v>11</c:v>
                      </c:pt>
                      <c:pt idx="147">
                        <c:v>3</c:v>
                      </c:pt>
                      <c:pt idx="148">
                        <c:v>12</c:v>
                      </c:pt>
                      <c:pt idx="149">
                        <c:v>1</c:v>
                      </c:pt>
                      <c:pt idx="150">
                        <c:v>1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7</c:v>
                      </c:pt>
                      <c:pt idx="154">
                        <c:v>17</c:v>
                      </c:pt>
                      <c:pt idx="155">
                        <c:v>2</c:v>
                      </c:pt>
                      <c:pt idx="156">
                        <c:v>18</c:v>
                      </c:pt>
                      <c:pt idx="157">
                        <c:v>18</c:v>
                      </c:pt>
                      <c:pt idx="158">
                        <c:v>18</c:v>
                      </c:pt>
                      <c:pt idx="159">
                        <c:v>26</c:v>
                      </c:pt>
                      <c:pt idx="160">
                        <c:v>1</c:v>
                      </c:pt>
                      <c:pt idx="161">
                        <c:v>2</c:v>
                      </c:pt>
                      <c:pt idx="162">
                        <c:v>20</c:v>
                      </c:pt>
                      <c:pt idx="163">
                        <c:v>18</c:v>
                      </c:pt>
                      <c:pt idx="164">
                        <c:v>21</c:v>
                      </c:pt>
                      <c:pt idx="165">
                        <c:v>21</c:v>
                      </c:pt>
                      <c:pt idx="166">
                        <c:v>16</c:v>
                      </c:pt>
                      <c:pt idx="167">
                        <c:v>24</c:v>
                      </c:pt>
                      <c:pt idx="168">
                        <c:v>15</c:v>
                      </c:pt>
                      <c:pt idx="169">
                        <c:v>22</c:v>
                      </c:pt>
                      <c:pt idx="170">
                        <c:v>15</c:v>
                      </c:pt>
                      <c:pt idx="171">
                        <c:v>18</c:v>
                      </c:pt>
                      <c:pt idx="172">
                        <c:v>8</c:v>
                      </c:pt>
                      <c:pt idx="173">
                        <c:v>17</c:v>
                      </c:pt>
                      <c:pt idx="174">
                        <c:v>17</c:v>
                      </c:pt>
                      <c:pt idx="175">
                        <c:v>14</c:v>
                      </c:pt>
                      <c:pt idx="176">
                        <c:v>14</c:v>
                      </c:pt>
                      <c:pt idx="177">
                        <c:v>16</c:v>
                      </c:pt>
                      <c:pt idx="178">
                        <c:v>1</c:v>
                      </c:pt>
                      <c:pt idx="179">
                        <c:v>5</c:v>
                      </c:pt>
                      <c:pt idx="180">
                        <c:v>1</c:v>
                      </c:pt>
                      <c:pt idx="181">
                        <c:v>18</c:v>
                      </c:pt>
                      <c:pt idx="182">
                        <c:v>16</c:v>
                      </c:pt>
                      <c:pt idx="183">
                        <c:v>16</c:v>
                      </c:pt>
                      <c:pt idx="184">
                        <c:v>11</c:v>
                      </c:pt>
                      <c:pt idx="185">
                        <c:v>21</c:v>
                      </c:pt>
                      <c:pt idx="186">
                        <c:v>21</c:v>
                      </c:pt>
                      <c:pt idx="187">
                        <c:v>17</c:v>
                      </c:pt>
                      <c:pt idx="188">
                        <c:v>17</c:v>
                      </c:pt>
                      <c:pt idx="189">
                        <c:v>17</c:v>
                      </c:pt>
                      <c:pt idx="190">
                        <c:v>17</c:v>
                      </c:pt>
                      <c:pt idx="191">
                        <c:v>17</c:v>
                      </c:pt>
                      <c:pt idx="192">
                        <c:v>16</c:v>
                      </c:pt>
                      <c:pt idx="193">
                        <c:v>16</c:v>
                      </c:pt>
                      <c:pt idx="194">
                        <c:v>11</c:v>
                      </c:pt>
                      <c:pt idx="195">
                        <c:v>11</c:v>
                      </c:pt>
                      <c:pt idx="196">
                        <c:v>21</c:v>
                      </c:pt>
                      <c:pt idx="197">
                        <c:v>18</c:v>
                      </c:pt>
                      <c:pt idx="198">
                        <c:v>23</c:v>
                      </c:pt>
                      <c:pt idx="199">
                        <c:v>10</c:v>
                      </c:pt>
                      <c:pt idx="200">
                        <c:v>10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Stations!$R$4:$R$204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1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1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1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1</c:v>
                      </c:pt>
                      <c:pt idx="21">
                        <c:v>0</c:v>
                      </c:pt>
                      <c:pt idx="22">
                        <c:v>1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1</c:v>
                      </c:pt>
                      <c:pt idx="27">
                        <c:v>1</c:v>
                      </c:pt>
                      <c:pt idx="28">
                        <c:v>0</c:v>
                      </c:pt>
                      <c:pt idx="29">
                        <c:v>1</c:v>
                      </c:pt>
                      <c:pt idx="30">
                        <c:v>1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1</c:v>
                      </c:pt>
                      <c:pt idx="38">
                        <c:v>1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1</c:v>
                      </c:pt>
                      <c:pt idx="42">
                        <c:v>1</c:v>
                      </c:pt>
                      <c:pt idx="43">
                        <c:v>1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1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1</c:v>
                      </c:pt>
                      <c:pt idx="54">
                        <c:v>1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1</c:v>
                      </c:pt>
                      <c:pt idx="59">
                        <c:v>1</c:v>
                      </c:pt>
                      <c:pt idx="60">
                        <c:v>1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1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1</c:v>
                      </c:pt>
                      <c:pt idx="79">
                        <c:v>1</c:v>
                      </c:pt>
                      <c:pt idx="80">
                        <c:v>0</c:v>
                      </c:pt>
                      <c:pt idx="81">
                        <c:v>1</c:v>
                      </c:pt>
                      <c:pt idx="82">
                        <c:v>0</c:v>
                      </c:pt>
                      <c:pt idx="83">
                        <c:v>1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1</c:v>
                      </c:pt>
                      <c:pt idx="96">
                        <c:v>1</c:v>
                      </c:pt>
                      <c:pt idx="97">
                        <c:v>1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1</c:v>
                      </c:pt>
                      <c:pt idx="101">
                        <c:v>1</c:v>
                      </c:pt>
                      <c:pt idx="102">
                        <c:v>1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1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0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1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1</c:v>
                      </c:pt>
                      <c:pt idx="120">
                        <c:v>1</c:v>
                      </c:pt>
                      <c:pt idx="121">
                        <c:v>0</c:v>
                      </c:pt>
                      <c:pt idx="122">
                        <c:v>1</c:v>
                      </c:pt>
                      <c:pt idx="123">
                        <c:v>1</c:v>
                      </c:pt>
                      <c:pt idx="124">
                        <c:v>1</c:v>
                      </c:pt>
                      <c:pt idx="125">
                        <c:v>0</c:v>
                      </c:pt>
                      <c:pt idx="126">
                        <c:v>1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0</c:v>
                      </c:pt>
                      <c:pt idx="131">
                        <c:v>1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1</c:v>
                      </c:pt>
                      <c:pt idx="135">
                        <c:v>1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1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1</c:v>
                      </c:pt>
                      <c:pt idx="157">
                        <c:v>0</c:v>
                      </c:pt>
                      <c:pt idx="158">
                        <c:v>1</c:v>
                      </c:pt>
                      <c:pt idx="159">
                        <c:v>1</c:v>
                      </c:pt>
                      <c:pt idx="160">
                        <c:v>0</c:v>
                      </c:pt>
                      <c:pt idx="161">
                        <c:v>1</c:v>
                      </c:pt>
                      <c:pt idx="162">
                        <c:v>1</c:v>
                      </c:pt>
                      <c:pt idx="163">
                        <c:v>1</c:v>
                      </c:pt>
                      <c:pt idx="164">
                        <c:v>1</c:v>
                      </c:pt>
                      <c:pt idx="165">
                        <c:v>0</c:v>
                      </c:pt>
                      <c:pt idx="166">
                        <c:v>1</c:v>
                      </c:pt>
                      <c:pt idx="167">
                        <c:v>1</c:v>
                      </c:pt>
                      <c:pt idx="168">
                        <c:v>1</c:v>
                      </c:pt>
                      <c:pt idx="169">
                        <c:v>1</c:v>
                      </c:pt>
                      <c:pt idx="170">
                        <c:v>1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1</c:v>
                      </c:pt>
                      <c:pt idx="174">
                        <c:v>1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1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1</c:v>
                      </c:pt>
                      <c:pt idx="182">
                        <c:v>1</c:v>
                      </c:pt>
                      <c:pt idx="183">
                        <c:v>1</c:v>
                      </c:pt>
                      <c:pt idx="184">
                        <c:v>0</c:v>
                      </c:pt>
                      <c:pt idx="185">
                        <c:v>1</c:v>
                      </c:pt>
                      <c:pt idx="186">
                        <c:v>1</c:v>
                      </c:pt>
                      <c:pt idx="187">
                        <c:v>1</c:v>
                      </c:pt>
                      <c:pt idx="188">
                        <c:v>0</c:v>
                      </c:pt>
                      <c:pt idx="189">
                        <c:v>1</c:v>
                      </c:pt>
                      <c:pt idx="190">
                        <c:v>1</c:v>
                      </c:pt>
                      <c:pt idx="191">
                        <c:v>0</c:v>
                      </c:pt>
                      <c:pt idx="192">
                        <c:v>1</c:v>
                      </c:pt>
                      <c:pt idx="193">
                        <c:v>1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1</c:v>
                      </c:pt>
                      <c:pt idx="198">
                        <c:v>1</c:v>
                      </c:pt>
                      <c:pt idx="199">
                        <c:v>0</c:v>
                      </c:pt>
                      <c:pt idx="20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5233-43DF-BEA8-CCA18997E1E9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Stations!$S$3</c15:sqref>
                        </c15:formulaRef>
                      </c:ext>
                    </c:extLst>
                    <c:strCache>
                      <c:ptCount val="1"/>
                      <c:pt idx="0">
                        <c:v>Effective Nodal Tariff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Stations!$K$4:$K$204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1</c:v>
                      </c:pt>
                      <c:pt idx="1">
                        <c:v>1</c:v>
                      </c:pt>
                      <c:pt idx="2">
                        <c:v>21</c:v>
                      </c:pt>
                      <c:pt idx="3">
                        <c:v>7</c:v>
                      </c:pt>
                      <c:pt idx="4">
                        <c:v>1</c:v>
                      </c:pt>
                      <c:pt idx="5">
                        <c:v>7</c:v>
                      </c:pt>
                      <c:pt idx="6">
                        <c:v>10</c:v>
                      </c:pt>
                      <c:pt idx="7">
                        <c:v>10</c:v>
                      </c:pt>
                      <c:pt idx="8">
                        <c:v>21</c:v>
                      </c:pt>
                      <c:pt idx="9">
                        <c:v>3</c:v>
                      </c:pt>
                      <c:pt idx="10">
                        <c:v>3</c:v>
                      </c:pt>
                      <c:pt idx="11">
                        <c:v>17</c:v>
                      </c:pt>
                      <c:pt idx="12">
                        <c:v>17</c:v>
                      </c:pt>
                      <c:pt idx="13">
                        <c:v>10</c:v>
                      </c:pt>
                      <c:pt idx="14">
                        <c:v>1</c:v>
                      </c:pt>
                      <c:pt idx="15">
                        <c:v>11</c:v>
                      </c:pt>
                      <c:pt idx="16">
                        <c:v>11</c:v>
                      </c:pt>
                      <c:pt idx="17">
                        <c:v>13</c:v>
                      </c:pt>
                      <c:pt idx="18">
                        <c:v>16</c:v>
                      </c:pt>
                      <c:pt idx="19">
                        <c:v>16</c:v>
                      </c:pt>
                      <c:pt idx="20">
                        <c:v>25</c:v>
                      </c:pt>
                      <c:pt idx="21">
                        <c:v>25</c:v>
                      </c:pt>
                      <c:pt idx="22">
                        <c:v>18</c:v>
                      </c:pt>
                      <c:pt idx="23">
                        <c:v>18</c:v>
                      </c:pt>
                      <c:pt idx="24">
                        <c:v>18</c:v>
                      </c:pt>
                      <c:pt idx="25">
                        <c:v>18</c:v>
                      </c:pt>
                      <c:pt idx="26">
                        <c:v>24</c:v>
                      </c:pt>
                      <c:pt idx="27">
                        <c:v>24</c:v>
                      </c:pt>
                      <c:pt idx="28">
                        <c:v>24</c:v>
                      </c:pt>
                      <c:pt idx="29">
                        <c:v>16</c:v>
                      </c:pt>
                      <c:pt idx="30">
                        <c:v>16</c:v>
                      </c:pt>
                      <c:pt idx="31">
                        <c:v>24</c:v>
                      </c:pt>
                      <c:pt idx="32">
                        <c:v>5</c:v>
                      </c:pt>
                      <c:pt idx="33">
                        <c:v>5</c:v>
                      </c:pt>
                      <c:pt idx="34">
                        <c:v>11</c:v>
                      </c:pt>
                      <c:pt idx="35">
                        <c:v>11</c:v>
                      </c:pt>
                      <c:pt idx="36">
                        <c:v>1</c:v>
                      </c:pt>
                      <c:pt idx="37">
                        <c:v>16</c:v>
                      </c:pt>
                      <c:pt idx="38">
                        <c:v>16</c:v>
                      </c:pt>
                      <c:pt idx="39">
                        <c:v>1</c:v>
                      </c:pt>
                      <c:pt idx="40">
                        <c:v>1</c:v>
                      </c:pt>
                      <c:pt idx="41">
                        <c:v>24</c:v>
                      </c:pt>
                      <c:pt idx="42">
                        <c:v>16</c:v>
                      </c:pt>
                      <c:pt idx="43">
                        <c:v>25</c:v>
                      </c:pt>
                      <c:pt idx="44">
                        <c:v>7</c:v>
                      </c:pt>
                      <c:pt idx="45">
                        <c:v>7</c:v>
                      </c:pt>
                      <c:pt idx="46">
                        <c:v>8</c:v>
                      </c:pt>
                      <c:pt idx="47">
                        <c:v>11</c:v>
                      </c:pt>
                      <c:pt idx="48">
                        <c:v>11</c:v>
                      </c:pt>
                      <c:pt idx="49">
                        <c:v>11</c:v>
                      </c:pt>
                      <c:pt idx="50">
                        <c:v>1</c:v>
                      </c:pt>
                      <c:pt idx="51">
                        <c:v>1</c:v>
                      </c:pt>
                      <c:pt idx="52">
                        <c:v>10</c:v>
                      </c:pt>
                      <c:pt idx="53">
                        <c:v>25</c:v>
                      </c:pt>
                      <c:pt idx="54">
                        <c:v>19</c:v>
                      </c:pt>
                      <c:pt idx="55">
                        <c:v>1</c:v>
                      </c:pt>
                      <c:pt idx="56">
                        <c:v>1</c:v>
                      </c:pt>
                      <c:pt idx="57">
                        <c:v>1</c:v>
                      </c:pt>
                      <c:pt idx="58">
                        <c:v>18</c:v>
                      </c:pt>
                      <c:pt idx="59">
                        <c:v>15</c:v>
                      </c:pt>
                      <c:pt idx="60">
                        <c:v>15</c:v>
                      </c:pt>
                      <c:pt idx="61">
                        <c:v>11</c:v>
                      </c:pt>
                      <c:pt idx="62">
                        <c:v>11</c:v>
                      </c:pt>
                      <c:pt idx="63">
                        <c:v>11</c:v>
                      </c:pt>
                      <c:pt idx="64">
                        <c:v>11</c:v>
                      </c:pt>
                      <c:pt idx="65">
                        <c:v>24</c:v>
                      </c:pt>
                      <c:pt idx="66">
                        <c:v>10</c:v>
                      </c:pt>
                      <c:pt idx="67">
                        <c:v>10</c:v>
                      </c:pt>
                      <c:pt idx="68">
                        <c:v>1</c:v>
                      </c:pt>
                      <c:pt idx="69">
                        <c:v>18</c:v>
                      </c:pt>
                      <c:pt idx="70">
                        <c:v>4</c:v>
                      </c:pt>
                      <c:pt idx="71">
                        <c:v>5</c:v>
                      </c:pt>
                      <c:pt idx="72">
                        <c:v>12</c:v>
                      </c:pt>
                      <c:pt idx="73">
                        <c:v>12</c:v>
                      </c:pt>
                      <c:pt idx="74">
                        <c:v>1</c:v>
                      </c:pt>
                      <c:pt idx="75">
                        <c:v>1</c:v>
                      </c:pt>
                      <c:pt idx="76">
                        <c:v>11</c:v>
                      </c:pt>
                      <c:pt idx="77">
                        <c:v>3</c:v>
                      </c:pt>
                      <c:pt idx="78">
                        <c:v>26</c:v>
                      </c:pt>
                      <c:pt idx="79">
                        <c:v>26</c:v>
                      </c:pt>
                      <c:pt idx="80">
                        <c:v>7</c:v>
                      </c:pt>
                      <c:pt idx="81">
                        <c:v>16</c:v>
                      </c:pt>
                      <c:pt idx="82">
                        <c:v>6</c:v>
                      </c:pt>
                      <c:pt idx="83">
                        <c:v>1</c:v>
                      </c:pt>
                      <c:pt idx="84">
                        <c:v>11</c:v>
                      </c:pt>
                      <c:pt idx="85">
                        <c:v>11</c:v>
                      </c:pt>
                      <c:pt idx="86">
                        <c:v>3</c:v>
                      </c:pt>
                      <c:pt idx="87">
                        <c:v>3</c:v>
                      </c:pt>
                      <c:pt idx="88">
                        <c:v>10</c:v>
                      </c:pt>
                      <c:pt idx="89">
                        <c:v>10</c:v>
                      </c:pt>
                      <c:pt idx="90">
                        <c:v>10</c:v>
                      </c:pt>
                      <c:pt idx="91">
                        <c:v>10</c:v>
                      </c:pt>
                      <c:pt idx="92">
                        <c:v>10</c:v>
                      </c:pt>
                      <c:pt idx="93">
                        <c:v>10</c:v>
                      </c:pt>
                      <c:pt idx="94">
                        <c:v>1</c:v>
                      </c:pt>
                      <c:pt idx="95">
                        <c:v>24</c:v>
                      </c:pt>
                      <c:pt idx="96">
                        <c:v>24</c:v>
                      </c:pt>
                      <c:pt idx="97">
                        <c:v>18</c:v>
                      </c:pt>
                      <c:pt idx="98">
                        <c:v>5</c:v>
                      </c:pt>
                      <c:pt idx="99">
                        <c:v>5</c:v>
                      </c:pt>
                      <c:pt idx="100">
                        <c:v>9</c:v>
                      </c:pt>
                      <c:pt idx="101">
                        <c:v>13</c:v>
                      </c:pt>
                      <c:pt idx="102">
                        <c:v>13</c:v>
                      </c:pt>
                      <c:pt idx="103">
                        <c:v>10</c:v>
                      </c:pt>
                      <c:pt idx="104">
                        <c:v>12</c:v>
                      </c:pt>
                      <c:pt idx="105">
                        <c:v>12</c:v>
                      </c:pt>
                      <c:pt idx="106">
                        <c:v>12</c:v>
                      </c:pt>
                      <c:pt idx="107">
                        <c:v>12</c:v>
                      </c:pt>
                      <c:pt idx="108">
                        <c:v>13</c:v>
                      </c:pt>
                      <c:pt idx="109">
                        <c:v>15</c:v>
                      </c:pt>
                      <c:pt idx="110">
                        <c:v>15</c:v>
                      </c:pt>
                      <c:pt idx="111">
                        <c:v>14</c:v>
                      </c:pt>
                      <c:pt idx="112">
                        <c:v>14</c:v>
                      </c:pt>
                      <c:pt idx="113">
                        <c:v>14</c:v>
                      </c:pt>
                      <c:pt idx="114">
                        <c:v>14</c:v>
                      </c:pt>
                      <c:pt idx="115">
                        <c:v>14</c:v>
                      </c:pt>
                      <c:pt idx="116">
                        <c:v>16</c:v>
                      </c:pt>
                      <c:pt idx="117">
                        <c:v>26</c:v>
                      </c:pt>
                      <c:pt idx="118">
                        <c:v>10</c:v>
                      </c:pt>
                      <c:pt idx="119">
                        <c:v>15</c:v>
                      </c:pt>
                      <c:pt idx="120">
                        <c:v>14</c:v>
                      </c:pt>
                      <c:pt idx="121">
                        <c:v>3</c:v>
                      </c:pt>
                      <c:pt idx="122">
                        <c:v>16</c:v>
                      </c:pt>
                      <c:pt idx="123">
                        <c:v>16</c:v>
                      </c:pt>
                      <c:pt idx="124">
                        <c:v>24</c:v>
                      </c:pt>
                      <c:pt idx="125">
                        <c:v>10</c:v>
                      </c:pt>
                      <c:pt idx="126">
                        <c:v>15</c:v>
                      </c:pt>
                      <c:pt idx="127">
                        <c:v>15</c:v>
                      </c:pt>
                      <c:pt idx="128">
                        <c:v>15</c:v>
                      </c:pt>
                      <c:pt idx="129">
                        <c:v>15</c:v>
                      </c:pt>
                      <c:pt idx="130">
                        <c:v>15</c:v>
                      </c:pt>
                      <c:pt idx="131">
                        <c:v>24</c:v>
                      </c:pt>
                      <c:pt idx="132">
                        <c:v>1</c:v>
                      </c:pt>
                      <c:pt idx="133">
                        <c:v>11</c:v>
                      </c:pt>
                      <c:pt idx="134">
                        <c:v>13</c:v>
                      </c:pt>
                      <c:pt idx="135">
                        <c:v>27</c:v>
                      </c:pt>
                      <c:pt idx="136">
                        <c:v>18</c:v>
                      </c:pt>
                      <c:pt idx="137">
                        <c:v>18</c:v>
                      </c:pt>
                      <c:pt idx="138">
                        <c:v>6</c:v>
                      </c:pt>
                      <c:pt idx="139">
                        <c:v>1</c:v>
                      </c:pt>
                      <c:pt idx="140">
                        <c:v>1</c:v>
                      </c:pt>
                      <c:pt idx="141">
                        <c:v>10</c:v>
                      </c:pt>
                      <c:pt idx="142">
                        <c:v>10</c:v>
                      </c:pt>
                      <c:pt idx="143">
                        <c:v>26</c:v>
                      </c:pt>
                      <c:pt idx="144">
                        <c:v>14</c:v>
                      </c:pt>
                      <c:pt idx="145">
                        <c:v>14</c:v>
                      </c:pt>
                      <c:pt idx="146">
                        <c:v>11</c:v>
                      </c:pt>
                      <c:pt idx="147">
                        <c:v>3</c:v>
                      </c:pt>
                      <c:pt idx="148">
                        <c:v>12</c:v>
                      </c:pt>
                      <c:pt idx="149">
                        <c:v>1</c:v>
                      </c:pt>
                      <c:pt idx="150">
                        <c:v>1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7</c:v>
                      </c:pt>
                      <c:pt idx="154">
                        <c:v>17</c:v>
                      </c:pt>
                      <c:pt idx="155">
                        <c:v>2</c:v>
                      </c:pt>
                      <c:pt idx="156">
                        <c:v>18</c:v>
                      </c:pt>
                      <c:pt idx="157">
                        <c:v>18</c:v>
                      </c:pt>
                      <c:pt idx="158">
                        <c:v>18</c:v>
                      </c:pt>
                      <c:pt idx="159">
                        <c:v>26</c:v>
                      </c:pt>
                      <c:pt idx="160">
                        <c:v>1</c:v>
                      </c:pt>
                      <c:pt idx="161">
                        <c:v>2</c:v>
                      </c:pt>
                      <c:pt idx="162">
                        <c:v>20</c:v>
                      </c:pt>
                      <c:pt idx="163">
                        <c:v>18</c:v>
                      </c:pt>
                      <c:pt idx="164">
                        <c:v>21</c:v>
                      </c:pt>
                      <c:pt idx="165">
                        <c:v>21</c:v>
                      </c:pt>
                      <c:pt idx="166">
                        <c:v>16</c:v>
                      </c:pt>
                      <c:pt idx="167">
                        <c:v>24</c:v>
                      </c:pt>
                      <c:pt idx="168">
                        <c:v>15</c:v>
                      </c:pt>
                      <c:pt idx="169">
                        <c:v>22</c:v>
                      </c:pt>
                      <c:pt idx="170">
                        <c:v>15</c:v>
                      </c:pt>
                      <c:pt idx="171">
                        <c:v>18</c:v>
                      </c:pt>
                      <c:pt idx="172">
                        <c:v>8</c:v>
                      </c:pt>
                      <c:pt idx="173">
                        <c:v>17</c:v>
                      </c:pt>
                      <c:pt idx="174">
                        <c:v>17</c:v>
                      </c:pt>
                      <c:pt idx="175">
                        <c:v>14</c:v>
                      </c:pt>
                      <c:pt idx="176">
                        <c:v>14</c:v>
                      </c:pt>
                      <c:pt idx="177">
                        <c:v>16</c:v>
                      </c:pt>
                      <c:pt idx="178">
                        <c:v>1</c:v>
                      </c:pt>
                      <c:pt idx="179">
                        <c:v>5</c:v>
                      </c:pt>
                      <c:pt idx="180">
                        <c:v>1</c:v>
                      </c:pt>
                      <c:pt idx="181">
                        <c:v>18</c:v>
                      </c:pt>
                      <c:pt idx="182">
                        <c:v>16</c:v>
                      </c:pt>
                      <c:pt idx="183">
                        <c:v>16</c:v>
                      </c:pt>
                      <c:pt idx="184">
                        <c:v>11</c:v>
                      </c:pt>
                      <c:pt idx="185">
                        <c:v>21</c:v>
                      </c:pt>
                      <c:pt idx="186">
                        <c:v>21</c:v>
                      </c:pt>
                      <c:pt idx="187">
                        <c:v>17</c:v>
                      </c:pt>
                      <c:pt idx="188">
                        <c:v>17</c:v>
                      </c:pt>
                      <c:pt idx="189">
                        <c:v>17</c:v>
                      </c:pt>
                      <c:pt idx="190">
                        <c:v>17</c:v>
                      </c:pt>
                      <c:pt idx="191">
                        <c:v>17</c:v>
                      </c:pt>
                      <c:pt idx="192">
                        <c:v>16</c:v>
                      </c:pt>
                      <c:pt idx="193">
                        <c:v>16</c:v>
                      </c:pt>
                      <c:pt idx="194">
                        <c:v>11</c:v>
                      </c:pt>
                      <c:pt idx="195">
                        <c:v>11</c:v>
                      </c:pt>
                      <c:pt idx="196">
                        <c:v>21</c:v>
                      </c:pt>
                      <c:pt idx="197">
                        <c:v>18</c:v>
                      </c:pt>
                      <c:pt idx="198">
                        <c:v>23</c:v>
                      </c:pt>
                      <c:pt idx="199">
                        <c:v>10</c:v>
                      </c:pt>
                      <c:pt idx="200">
                        <c:v>10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Stations!$S$4:$S$204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21.542618370231182</c:v>
                      </c:pt>
                      <c:pt idx="1">
                        <c:v>24.997102498127397</c:v>
                      </c:pt>
                      <c:pt idx="2">
                        <c:v>4.8607445127858462</c:v>
                      </c:pt>
                      <c:pt idx="3">
                        <c:v>30.238074249931472</c:v>
                      </c:pt>
                      <c:pt idx="4">
                        <c:v>24.777629432323124</c:v>
                      </c:pt>
                      <c:pt idx="5">
                        <c:v>28.137095526522604</c:v>
                      </c:pt>
                      <c:pt idx="6">
                        <c:v>15.281119009440909</c:v>
                      </c:pt>
                      <c:pt idx="7">
                        <c:v>14.462305134423286</c:v>
                      </c:pt>
                      <c:pt idx="8">
                        <c:v>5.2840709492945308</c:v>
                      </c:pt>
                      <c:pt idx="9">
                        <c:v>22.661378902702836</c:v>
                      </c:pt>
                      <c:pt idx="10">
                        <c:v>24.121762403387383</c:v>
                      </c:pt>
                      <c:pt idx="11">
                        <c:v>0.46927433803879454</c:v>
                      </c:pt>
                      <c:pt idx="12">
                        <c:v>0.33190309305182847</c:v>
                      </c:pt>
                      <c:pt idx="13">
                        <c:v>16.190676467967275</c:v>
                      </c:pt>
                      <c:pt idx="14">
                        <c:v>22.034988816680528</c:v>
                      </c:pt>
                      <c:pt idx="15">
                        <c:v>10.804751270855753</c:v>
                      </c:pt>
                      <c:pt idx="16">
                        <c:v>11.138563870464024</c:v>
                      </c:pt>
                      <c:pt idx="17">
                        <c:v>7.556848897016593</c:v>
                      </c:pt>
                      <c:pt idx="18">
                        <c:v>1.2570240421898999</c:v>
                      </c:pt>
                      <c:pt idx="19">
                        <c:v>0.93707850280249416</c:v>
                      </c:pt>
                      <c:pt idx="20">
                        <c:v>-4.7370003130572957</c:v>
                      </c:pt>
                      <c:pt idx="21">
                        <c:v>-0.29760004594982553</c:v>
                      </c:pt>
                      <c:pt idx="22">
                        <c:v>-2.4921288205120384</c:v>
                      </c:pt>
                      <c:pt idx="23">
                        <c:v>1.151801250202017</c:v>
                      </c:pt>
                      <c:pt idx="24">
                        <c:v>1.1132476922414714</c:v>
                      </c:pt>
                      <c:pt idx="25">
                        <c:v>1.0782410425438969</c:v>
                      </c:pt>
                      <c:pt idx="26">
                        <c:v>-1.6661669578542706</c:v>
                      </c:pt>
                      <c:pt idx="27">
                        <c:v>-1.6593448689368557</c:v>
                      </c:pt>
                      <c:pt idx="28">
                        <c:v>1.3443776782636294</c:v>
                      </c:pt>
                      <c:pt idx="29">
                        <c:v>3.1983061422905608</c:v>
                      </c:pt>
                      <c:pt idx="30">
                        <c:v>3.3605539687195005</c:v>
                      </c:pt>
                      <c:pt idx="31">
                        <c:v>1.927165273775983</c:v>
                      </c:pt>
                      <c:pt idx="32">
                        <c:v>21.005056110404652</c:v>
                      </c:pt>
                      <c:pt idx="33">
                        <c:v>21.005056110404652</c:v>
                      </c:pt>
                      <c:pt idx="34">
                        <c:v>10.592149442942123</c:v>
                      </c:pt>
                      <c:pt idx="35">
                        <c:v>10.413143784221429</c:v>
                      </c:pt>
                      <c:pt idx="36">
                        <c:v>25.094816135713796</c:v>
                      </c:pt>
                      <c:pt idx="37">
                        <c:v>2.616534388122298</c:v>
                      </c:pt>
                      <c:pt idx="38">
                        <c:v>2.555907665543403</c:v>
                      </c:pt>
                      <c:pt idx="39">
                        <c:v>26.003294478248495</c:v>
                      </c:pt>
                      <c:pt idx="40">
                        <c:v>25.9788513050303</c:v>
                      </c:pt>
                      <c:pt idx="41">
                        <c:v>-3.2348075834249603</c:v>
                      </c:pt>
                      <c:pt idx="42">
                        <c:v>4.3991771941836015</c:v>
                      </c:pt>
                      <c:pt idx="43">
                        <c:v>-0.25565200758083634</c:v>
                      </c:pt>
                      <c:pt idx="44">
                        <c:v>36.793232271264507</c:v>
                      </c:pt>
                      <c:pt idx="45">
                        <c:v>38.692279534758001</c:v>
                      </c:pt>
                      <c:pt idx="46">
                        <c:v>6.4255164531143834</c:v>
                      </c:pt>
                      <c:pt idx="47">
                        <c:v>11.323508830527519</c:v>
                      </c:pt>
                      <c:pt idx="48">
                        <c:v>11.314226388108933</c:v>
                      </c:pt>
                      <c:pt idx="49">
                        <c:v>11.193281623655011</c:v>
                      </c:pt>
                      <c:pt idx="50">
                        <c:v>24.777629432323138</c:v>
                      </c:pt>
                      <c:pt idx="51">
                        <c:v>24.777629432323138</c:v>
                      </c:pt>
                      <c:pt idx="52">
                        <c:v>16.076286114506608</c:v>
                      </c:pt>
                      <c:pt idx="53">
                        <c:v>-2.3765137382882546</c:v>
                      </c:pt>
                      <c:pt idx="54">
                        <c:v>4.2172265372044109</c:v>
                      </c:pt>
                      <c:pt idx="55">
                        <c:v>21.679725763128005</c:v>
                      </c:pt>
                      <c:pt idx="56">
                        <c:v>21.679725763128005</c:v>
                      </c:pt>
                      <c:pt idx="57">
                        <c:v>37.176325486552685</c:v>
                      </c:pt>
                      <c:pt idx="58">
                        <c:v>1.731239820245384</c:v>
                      </c:pt>
                      <c:pt idx="59">
                        <c:v>5.7535251152735167</c:v>
                      </c:pt>
                      <c:pt idx="60">
                        <c:v>5.7535251152735167</c:v>
                      </c:pt>
                      <c:pt idx="61">
                        <c:v>9.7818221484442596</c:v>
                      </c:pt>
                      <c:pt idx="62">
                        <c:v>10.392750268226752</c:v>
                      </c:pt>
                      <c:pt idx="63">
                        <c:v>10.273226635396181</c:v>
                      </c:pt>
                      <c:pt idx="64">
                        <c:v>10.122596329547594</c:v>
                      </c:pt>
                      <c:pt idx="65">
                        <c:v>1.9118485251352662</c:v>
                      </c:pt>
                      <c:pt idx="66">
                        <c:v>16.77232251378048</c:v>
                      </c:pt>
                      <c:pt idx="67">
                        <c:v>16.77232251378048</c:v>
                      </c:pt>
                      <c:pt idx="68">
                        <c:v>28.811665810782522</c:v>
                      </c:pt>
                      <c:pt idx="69">
                        <c:v>0.54664793260596445</c:v>
                      </c:pt>
                      <c:pt idx="70">
                        <c:v>28.111609251349904</c:v>
                      </c:pt>
                      <c:pt idx="71">
                        <c:v>19.748294680843532</c:v>
                      </c:pt>
                      <c:pt idx="72">
                        <c:v>9.2563520263395311</c:v>
                      </c:pt>
                      <c:pt idx="73">
                        <c:v>9.083470570221472</c:v>
                      </c:pt>
                      <c:pt idx="74">
                        <c:v>25.452867791157807</c:v>
                      </c:pt>
                      <c:pt idx="75">
                        <c:v>25.452867791157807</c:v>
                      </c:pt>
                      <c:pt idx="76">
                        <c:v>11.383548355519554</c:v>
                      </c:pt>
                      <c:pt idx="77">
                        <c:v>25.89196105645906</c:v>
                      </c:pt>
                      <c:pt idx="78">
                        <c:v>-6.6791223702446816</c:v>
                      </c:pt>
                      <c:pt idx="79">
                        <c:v>-4.2519678528301927</c:v>
                      </c:pt>
                      <c:pt idx="80">
                        <c:v>27.739242603912437</c:v>
                      </c:pt>
                      <c:pt idx="81">
                        <c:v>3.9824288076743861</c:v>
                      </c:pt>
                      <c:pt idx="82">
                        <c:v>24.819017990005804</c:v>
                      </c:pt>
                      <c:pt idx="83">
                        <c:v>8.0818239799926168</c:v>
                      </c:pt>
                      <c:pt idx="84">
                        <c:v>11.762867542362546</c:v>
                      </c:pt>
                      <c:pt idx="85">
                        <c:v>11.040530728054796</c:v>
                      </c:pt>
                      <c:pt idx="86">
                        <c:v>22.273215736207749</c:v>
                      </c:pt>
                      <c:pt idx="87">
                        <c:v>24.757249842074032</c:v>
                      </c:pt>
                      <c:pt idx="88">
                        <c:v>16.010964380873805</c:v>
                      </c:pt>
                      <c:pt idx="89">
                        <c:v>16.539307892042448</c:v>
                      </c:pt>
                      <c:pt idx="90">
                        <c:v>16.797427389041193</c:v>
                      </c:pt>
                      <c:pt idx="91">
                        <c:v>16.010964380873805</c:v>
                      </c:pt>
                      <c:pt idx="92">
                        <c:v>16.539307892042448</c:v>
                      </c:pt>
                      <c:pt idx="93">
                        <c:v>16.797427389041193</c:v>
                      </c:pt>
                      <c:pt idx="94">
                        <c:v>34.565759447217346</c:v>
                      </c:pt>
                      <c:pt idx="95">
                        <c:v>-2.6659287892453758</c:v>
                      </c:pt>
                      <c:pt idx="96">
                        <c:v>-3.0681820343561403</c:v>
                      </c:pt>
                      <c:pt idx="97">
                        <c:v>1.119276622613357</c:v>
                      </c:pt>
                      <c:pt idx="98">
                        <c:v>20.463445706892518</c:v>
                      </c:pt>
                      <c:pt idx="99">
                        <c:v>20.233995506132324</c:v>
                      </c:pt>
                      <c:pt idx="100">
                        <c:v>16.737265704630047</c:v>
                      </c:pt>
                      <c:pt idx="101">
                        <c:v>5.4794556051470584</c:v>
                      </c:pt>
                      <c:pt idx="102">
                        <c:v>5.4664990375147005</c:v>
                      </c:pt>
                      <c:pt idx="103">
                        <c:v>18.042779457308576</c:v>
                      </c:pt>
                      <c:pt idx="104">
                        <c:v>9.9812384288998608</c:v>
                      </c:pt>
                      <c:pt idx="105">
                        <c:v>4.2094130786030437</c:v>
                      </c:pt>
                      <c:pt idx="106">
                        <c:v>9.9711488995514497</c:v>
                      </c:pt>
                      <c:pt idx="107">
                        <c:v>9.8093422481542323</c:v>
                      </c:pt>
                      <c:pt idx="108">
                        <c:v>6.6757049654412572</c:v>
                      </c:pt>
                      <c:pt idx="109">
                        <c:v>1.5451407802130459</c:v>
                      </c:pt>
                      <c:pt idx="110">
                        <c:v>1.5367896685583968</c:v>
                      </c:pt>
                      <c:pt idx="111">
                        <c:v>5.9734425059338685</c:v>
                      </c:pt>
                      <c:pt idx="112">
                        <c:v>4.3371738220760818</c:v>
                      </c:pt>
                      <c:pt idx="113">
                        <c:v>4.4123812538446163</c:v>
                      </c:pt>
                      <c:pt idx="114">
                        <c:v>3.9148483638594009</c:v>
                      </c:pt>
                      <c:pt idx="115">
                        <c:v>4.1775850196998885</c:v>
                      </c:pt>
                      <c:pt idx="116">
                        <c:v>4.7569429021683005</c:v>
                      </c:pt>
                      <c:pt idx="117">
                        <c:v>-3.6798324679941805</c:v>
                      </c:pt>
                      <c:pt idx="118">
                        <c:v>21.737407674263796</c:v>
                      </c:pt>
                      <c:pt idx="119">
                        <c:v>5.9705078532140146</c:v>
                      </c:pt>
                      <c:pt idx="120">
                        <c:v>4.1712015656809873</c:v>
                      </c:pt>
                      <c:pt idx="121">
                        <c:v>27.654607682751664</c:v>
                      </c:pt>
                      <c:pt idx="122">
                        <c:v>4.9365967234252288</c:v>
                      </c:pt>
                      <c:pt idx="123">
                        <c:v>4.7489178114007142</c:v>
                      </c:pt>
                      <c:pt idx="124">
                        <c:v>-4.5869345220737561</c:v>
                      </c:pt>
                      <c:pt idx="125">
                        <c:v>15.22396307318636</c:v>
                      </c:pt>
                      <c:pt idx="126">
                        <c:v>4.4993537390668354</c:v>
                      </c:pt>
                      <c:pt idx="127">
                        <c:v>1.2802444386696399</c:v>
                      </c:pt>
                      <c:pt idx="128">
                        <c:v>1.2802444386696399</c:v>
                      </c:pt>
                      <c:pt idx="129">
                        <c:v>1.2254924640692599</c:v>
                      </c:pt>
                      <c:pt idx="130">
                        <c:v>1.2802444386696399</c:v>
                      </c:pt>
                      <c:pt idx="131">
                        <c:v>-2.2466220991843815</c:v>
                      </c:pt>
                      <c:pt idx="132">
                        <c:v>24.777629432323124</c:v>
                      </c:pt>
                      <c:pt idx="133">
                        <c:v>10.721633353393152</c:v>
                      </c:pt>
                      <c:pt idx="134">
                        <c:v>6.9966165827793336</c:v>
                      </c:pt>
                      <c:pt idx="135">
                        <c:v>-2.8000593278042722</c:v>
                      </c:pt>
                      <c:pt idx="136">
                        <c:v>2.0861288890652943</c:v>
                      </c:pt>
                      <c:pt idx="137">
                        <c:v>2.4843029664859708</c:v>
                      </c:pt>
                      <c:pt idx="138">
                        <c:v>22.104032937260893</c:v>
                      </c:pt>
                      <c:pt idx="139">
                        <c:v>30.401545766854966</c:v>
                      </c:pt>
                      <c:pt idx="140">
                        <c:v>30.401545766854959</c:v>
                      </c:pt>
                      <c:pt idx="141">
                        <c:v>14.966672592370999</c:v>
                      </c:pt>
                      <c:pt idx="142">
                        <c:v>15.67840132754689</c:v>
                      </c:pt>
                      <c:pt idx="143">
                        <c:v>-6.3135292012686488</c:v>
                      </c:pt>
                      <c:pt idx="144">
                        <c:v>4.3127261477825867</c:v>
                      </c:pt>
                      <c:pt idx="145">
                        <c:v>4.2083242314022726</c:v>
                      </c:pt>
                      <c:pt idx="146">
                        <c:v>10.785885807888583</c:v>
                      </c:pt>
                      <c:pt idx="147">
                        <c:v>26.15513851744403</c:v>
                      </c:pt>
                      <c:pt idx="148">
                        <c:v>10.476843147403232</c:v>
                      </c:pt>
                      <c:pt idx="149">
                        <c:v>30.401545766855016</c:v>
                      </c:pt>
                      <c:pt idx="150">
                        <c:v>30.401545766855044</c:v>
                      </c:pt>
                      <c:pt idx="151">
                        <c:v>37.294943966764492</c:v>
                      </c:pt>
                      <c:pt idx="152">
                        <c:v>36.89995407132669</c:v>
                      </c:pt>
                      <c:pt idx="153">
                        <c:v>26.569668705001522</c:v>
                      </c:pt>
                      <c:pt idx="154">
                        <c:v>0.57440721475343837</c:v>
                      </c:pt>
                      <c:pt idx="155">
                        <c:v>23.781102018414082</c:v>
                      </c:pt>
                      <c:pt idx="156">
                        <c:v>0.58437663521210692</c:v>
                      </c:pt>
                      <c:pt idx="157">
                        <c:v>0.82384910337267847</c:v>
                      </c:pt>
                      <c:pt idx="158">
                        <c:v>-4.5805923566771656E-2</c:v>
                      </c:pt>
                      <c:pt idx="159">
                        <c:v>-4.0038581086502498</c:v>
                      </c:pt>
                      <c:pt idx="160">
                        <c:v>30.401712507243104</c:v>
                      </c:pt>
                      <c:pt idx="161">
                        <c:v>16.337576032152143</c:v>
                      </c:pt>
                      <c:pt idx="162">
                        <c:v>5.9866280389639677</c:v>
                      </c:pt>
                      <c:pt idx="163">
                        <c:v>3.3787370023959227</c:v>
                      </c:pt>
                      <c:pt idx="164">
                        <c:v>5.7158543966680737</c:v>
                      </c:pt>
                      <c:pt idx="165">
                        <c:v>-1.4962755636889171</c:v>
                      </c:pt>
                      <c:pt idx="166">
                        <c:v>3.3821708577930845</c:v>
                      </c:pt>
                      <c:pt idx="167">
                        <c:v>-1.2093818815177344</c:v>
                      </c:pt>
                      <c:pt idx="168">
                        <c:v>6.5534655359440359</c:v>
                      </c:pt>
                      <c:pt idx="169">
                        <c:v>0.81906528293250469</c:v>
                      </c:pt>
                      <c:pt idx="170">
                        <c:v>5.5561865733774232</c:v>
                      </c:pt>
                      <c:pt idx="171">
                        <c:v>3.1569744454933502</c:v>
                      </c:pt>
                      <c:pt idx="172">
                        <c:v>16.977257178589149</c:v>
                      </c:pt>
                      <c:pt idx="173">
                        <c:v>2.5379415047890292</c:v>
                      </c:pt>
                      <c:pt idx="174">
                        <c:v>2.5717405594287883</c:v>
                      </c:pt>
                      <c:pt idx="175">
                        <c:v>4.1218894850285706</c:v>
                      </c:pt>
                      <c:pt idx="176">
                        <c:v>4.0758120469703432</c:v>
                      </c:pt>
                      <c:pt idx="177">
                        <c:v>3.7711950146547562</c:v>
                      </c:pt>
                      <c:pt idx="178">
                        <c:v>35.426122648490519</c:v>
                      </c:pt>
                      <c:pt idx="179">
                        <c:v>23.783449734278062</c:v>
                      </c:pt>
                      <c:pt idx="180">
                        <c:v>36.063331282811305</c:v>
                      </c:pt>
                      <c:pt idx="181">
                        <c:v>-3.2074292843528349E-2</c:v>
                      </c:pt>
                      <c:pt idx="182">
                        <c:v>4.6979586189720939</c:v>
                      </c:pt>
                      <c:pt idx="183">
                        <c:v>4.6056113946597481</c:v>
                      </c:pt>
                      <c:pt idx="184">
                        <c:v>15.089666100052655</c:v>
                      </c:pt>
                      <c:pt idx="185">
                        <c:v>2.4855019031610608</c:v>
                      </c:pt>
                      <c:pt idx="186">
                        <c:v>3.6487872983669405</c:v>
                      </c:pt>
                      <c:pt idx="187">
                        <c:v>2.0945762924286155</c:v>
                      </c:pt>
                      <c:pt idx="188">
                        <c:v>0.368934480099466</c:v>
                      </c:pt>
                      <c:pt idx="189">
                        <c:v>2.0455099120247593</c:v>
                      </c:pt>
                      <c:pt idx="190">
                        <c:v>1.9098010795700693</c:v>
                      </c:pt>
                      <c:pt idx="191">
                        <c:v>0.39648427879047132</c:v>
                      </c:pt>
                      <c:pt idx="192">
                        <c:v>4.4319005049760856</c:v>
                      </c:pt>
                      <c:pt idx="193">
                        <c:v>4.5975637310173401</c:v>
                      </c:pt>
                      <c:pt idx="194">
                        <c:v>9.9415824853304997</c:v>
                      </c:pt>
                      <c:pt idx="195">
                        <c:v>9.3818075254078224</c:v>
                      </c:pt>
                      <c:pt idx="196">
                        <c:v>-0.54776946154399597</c:v>
                      </c:pt>
                      <c:pt idx="197">
                        <c:v>2.4255947857188671</c:v>
                      </c:pt>
                      <c:pt idx="198">
                        <c:v>-3.9708884505826969</c:v>
                      </c:pt>
                      <c:pt idx="199">
                        <c:v>15.612554333436561</c:v>
                      </c:pt>
                      <c:pt idx="200">
                        <c:v>15.195668877879259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5233-43DF-BEA8-CCA18997E1E9}"/>
                  </c:ext>
                </c:extLst>
              </c15:ser>
            </c15:filteredScatterSeries>
          </c:ext>
        </c:extLst>
      </c:scatterChart>
      <c:valAx>
        <c:axId val="1099435584"/>
        <c:scaling>
          <c:orientation val="minMax"/>
          <c:max val="27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Zone 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5647408"/>
        <c:crosses val="autoZero"/>
        <c:crossBetween val="midCat"/>
        <c:majorUnit val="1"/>
      </c:valAx>
      <c:valAx>
        <c:axId val="1025647408"/>
        <c:scaling>
          <c:orientation val="minMax"/>
          <c:max val="60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Nodal Price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9435584"/>
        <c:crosses val="autoZero"/>
        <c:crossBetween val="midCat"/>
        <c:majorUnit val="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27 Zones - effective tariff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7"/>
          <c:order val="7"/>
          <c:tx>
            <c:strRef>
              <c:f>Stations!$S$3</c:f>
              <c:strCache>
                <c:ptCount val="1"/>
                <c:pt idx="0">
                  <c:v>Effective Nodal Tariff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Stations!$K$4:$K$204</c:f>
              <c:numCache>
                <c:formatCode>General</c:formatCode>
                <c:ptCount val="201"/>
                <c:pt idx="0">
                  <c:v>1</c:v>
                </c:pt>
                <c:pt idx="1">
                  <c:v>1</c:v>
                </c:pt>
                <c:pt idx="2">
                  <c:v>21</c:v>
                </c:pt>
                <c:pt idx="3">
                  <c:v>7</c:v>
                </c:pt>
                <c:pt idx="4">
                  <c:v>1</c:v>
                </c:pt>
                <c:pt idx="5">
                  <c:v>7</c:v>
                </c:pt>
                <c:pt idx="6">
                  <c:v>10</c:v>
                </c:pt>
                <c:pt idx="7">
                  <c:v>10</c:v>
                </c:pt>
                <c:pt idx="8">
                  <c:v>21</c:v>
                </c:pt>
                <c:pt idx="9">
                  <c:v>3</c:v>
                </c:pt>
                <c:pt idx="10">
                  <c:v>3</c:v>
                </c:pt>
                <c:pt idx="11">
                  <c:v>17</c:v>
                </c:pt>
                <c:pt idx="12">
                  <c:v>17</c:v>
                </c:pt>
                <c:pt idx="13">
                  <c:v>10</c:v>
                </c:pt>
                <c:pt idx="14">
                  <c:v>1</c:v>
                </c:pt>
                <c:pt idx="15">
                  <c:v>11</c:v>
                </c:pt>
                <c:pt idx="16">
                  <c:v>11</c:v>
                </c:pt>
                <c:pt idx="17">
                  <c:v>13</c:v>
                </c:pt>
                <c:pt idx="18">
                  <c:v>16</c:v>
                </c:pt>
                <c:pt idx="19">
                  <c:v>16</c:v>
                </c:pt>
                <c:pt idx="20">
                  <c:v>25</c:v>
                </c:pt>
                <c:pt idx="21">
                  <c:v>25</c:v>
                </c:pt>
                <c:pt idx="22">
                  <c:v>18</c:v>
                </c:pt>
                <c:pt idx="23">
                  <c:v>18</c:v>
                </c:pt>
                <c:pt idx="24">
                  <c:v>18</c:v>
                </c:pt>
                <c:pt idx="25">
                  <c:v>18</c:v>
                </c:pt>
                <c:pt idx="26">
                  <c:v>24</c:v>
                </c:pt>
                <c:pt idx="27">
                  <c:v>24</c:v>
                </c:pt>
                <c:pt idx="28">
                  <c:v>24</c:v>
                </c:pt>
                <c:pt idx="29">
                  <c:v>16</c:v>
                </c:pt>
                <c:pt idx="30">
                  <c:v>16</c:v>
                </c:pt>
                <c:pt idx="31">
                  <c:v>24</c:v>
                </c:pt>
                <c:pt idx="32">
                  <c:v>5</c:v>
                </c:pt>
                <c:pt idx="33">
                  <c:v>5</c:v>
                </c:pt>
                <c:pt idx="34">
                  <c:v>11</c:v>
                </c:pt>
                <c:pt idx="35">
                  <c:v>11</c:v>
                </c:pt>
                <c:pt idx="36">
                  <c:v>1</c:v>
                </c:pt>
                <c:pt idx="37">
                  <c:v>16</c:v>
                </c:pt>
                <c:pt idx="38">
                  <c:v>16</c:v>
                </c:pt>
                <c:pt idx="39">
                  <c:v>1</c:v>
                </c:pt>
                <c:pt idx="40">
                  <c:v>1</c:v>
                </c:pt>
                <c:pt idx="41">
                  <c:v>24</c:v>
                </c:pt>
                <c:pt idx="42">
                  <c:v>16</c:v>
                </c:pt>
                <c:pt idx="43">
                  <c:v>25</c:v>
                </c:pt>
                <c:pt idx="44">
                  <c:v>7</c:v>
                </c:pt>
                <c:pt idx="45">
                  <c:v>7</c:v>
                </c:pt>
                <c:pt idx="46">
                  <c:v>8</c:v>
                </c:pt>
                <c:pt idx="47">
                  <c:v>11</c:v>
                </c:pt>
                <c:pt idx="48">
                  <c:v>11</c:v>
                </c:pt>
                <c:pt idx="49">
                  <c:v>11</c:v>
                </c:pt>
                <c:pt idx="50">
                  <c:v>1</c:v>
                </c:pt>
                <c:pt idx="51">
                  <c:v>1</c:v>
                </c:pt>
                <c:pt idx="52">
                  <c:v>10</c:v>
                </c:pt>
                <c:pt idx="53">
                  <c:v>25</c:v>
                </c:pt>
                <c:pt idx="54">
                  <c:v>19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18</c:v>
                </c:pt>
                <c:pt idx="59">
                  <c:v>15</c:v>
                </c:pt>
                <c:pt idx="60">
                  <c:v>15</c:v>
                </c:pt>
                <c:pt idx="61">
                  <c:v>11</c:v>
                </c:pt>
                <c:pt idx="62">
                  <c:v>11</c:v>
                </c:pt>
                <c:pt idx="63">
                  <c:v>11</c:v>
                </c:pt>
                <c:pt idx="64">
                  <c:v>11</c:v>
                </c:pt>
                <c:pt idx="65">
                  <c:v>24</c:v>
                </c:pt>
                <c:pt idx="66">
                  <c:v>10</c:v>
                </c:pt>
                <c:pt idx="67">
                  <c:v>10</c:v>
                </c:pt>
                <c:pt idx="68">
                  <c:v>1</c:v>
                </c:pt>
                <c:pt idx="69">
                  <c:v>18</c:v>
                </c:pt>
                <c:pt idx="70">
                  <c:v>4</c:v>
                </c:pt>
                <c:pt idx="71">
                  <c:v>5</c:v>
                </c:pt>
                <c:pt idx="72">
                  <c:v>12</c:v>
                </c:pt>
                <c:pt idx="73">
                  <c:v>12</c:v>
                </c:pt>
                <c:pt idx="74">
                  <c:v>1</c:v>
                </c:pt>
                <c:pt idx="75">
                  <c:v>1</c:v>
                </c:pt>
                <c:pt idx="76">
                  <c:v>11</c:v>
                </c:pt>
                <c:pt idx="77">
                  <c:v>3</c:v>
                </c:pt>
                <c:pt idx="78">
                  <c:v>26</c:v>
                </c:pt>
                <c:pt idx="79">
                  <c:v>26</c:v>
                </c:pt>
                <c:pt idx="80">
                  <c:v>7</c:v>
                </c:pt>
                <c:pt idx="81">
                  <c:v>16</c:v>
                </c:pt>
                <c:pt idx="82">
                  <c:v>6</c:v>
                </c:pt>
                <c:pt idx="83">
                  <c:v>1</c:v>
                </c:pt>
                <c:pt idx="84">
                  <c:v>11</c:v>
                </c:pt>
                <c:pt idx="85">
                  <c:v>11</c:v>
                </c:pt>
                <c:pt idx="86">
                  <c:v>3</c:v>
                </c:pt>
                <c:pt idx="87">
                  <c:v>3</c:v>
                </c:pt>
                <c:pt idx="88">
                  <c:v>10</c:v>
                </c:pt>
                <c:pt idx="89">
                  <c:v>10</c:v>
                </c:pt>
                <c:pt idx="90">
                  <c:v>10</c:v>
                </c:pt>
                <c:pt idx="91">
                  <c:v>10</c:v>
                </c:pt>
                <c:pt idx="92">
                  <c:v>10</c:v>
                </c:pt>
                <c:pt idx="93">
                  <c:v>10</c:v>
                </c:pt>
                <c:pt idx="94">
                  <c:v>1</c:v>
                </c:pt>
                <c:pt idx="95">
                  <c:v>24</c:v>
                </c:pt>
                <c:pt idx="96">
                  <c:v>24</c:v>
                </c:pt>
                <c:pt idx="97">
                  <c:v>18</c:v>
                </c:pt>
                <c:pt idx="98">
                  <c:v>5</c:v>
                </c:pt>
                <c:pt idx="99">
                  <c:v>5</c:v>
                </c:pt>
                <c:pt idx="100">
                  <c:v>9</c:v>
                </c:pt>
                <c:pt idx="101">
                  <c:v>13</c:v>
                </c:pt>
                <c:pt idx="102">
                  <c:v>13</c:v>
                </c:pt>
                <c:pt idx="103">
                  <c:v>10</c:v>
                </c:pt>
                <c:pt idx="104">
                  <c:v>12</c:v>
                </c:pt>
                <c:pt idx="105">
                  <c:v>12</c:v>
                </c:pt>
                <c:pt idx="106">
                  <c:v>12</c:v>
                </c:pt>
                <c:pt idx="107">
                  <c:v>12</c:v>
                </c:pt>
                <c:pt idx="108">
                  <c:v>13</c:v>
                </c:pt>
                <c:pt idx="109">
                  <c:v>15</c:v>
                </c:pt>
                <c:pt idx="110">
                  <c:v>15</c:v>
                </c:pt>
                <c:pt idx="111">
                  <c:v>14</c:v>
                </c:pt>
                <c:pt idx="112">
                  <c:v>14</c:v>
                </c:pt>
                <c:pt idx="113">
                  <c:v>14</c:v>
                </c:pt>
                <c:pt idx="114">
                  <c:v>14</c:v>
                </c:pt>
                <c:pt idx="115">
                  <c:v>14</c:v>
                </c:pt>
                <c:pt idx="116">
                  <c:v>16</c:v>
                </c:pt>
                <c:pt idx="117">
                  <c:v>26</c:v>
                </c:pt>
                <c:pt idx="118">
                  <c:v>10</c:v>
                </c:pt>
                <c:pt idx="119">
                  <c:v>15</c:v>
                </c:pt>
                <c:pt idx="120">
                  <c:v>14</c:v>
                </c:pt>
                <c:pt idx="121">
                  <c:v>3</c:v>
                </c:pt>
                <c:pt idx="122">
                  <c:v>16</c:v>
                </c:pt>
                <c:pt idx="123">
                  <c:v>16</c:v>
                </c:pt>
                <c:pt idx="124">
                  <c:v>24</c:v>
                </c:pt>
                <c:pt idx="125">
                  <c:v>10</c:v>
                </c:pt>
                <c:pt idx="126">
                  <c:v>15</c:v>
                </c:pt>
                <c:pt idx="127">
                  <c:v>15</c:v>
                </c:pt>
                <c:pt idx="128">
                  <c:v>15</c:v>
                </c:pt>
                <c:pt idx="129">
                  <c:v>15</c:v>
                </c:pt>
                <c:pt idx="130">
                  <c:v>15</c:v>
                </c:pt>
                <c:pt idx="131">
                  <c:v>24</c:v>
                </c:pt>
                <c:pt idx="132">
                  <c:v>1</c:v>
                </c:pt>
                <c:pt idx="133">
                  <c:v>11</c:v>
                </c:pt>
                <c:pt idx="134">
                  <c:v>13</c:v>
                </c:pt>
                <c:pt idx="135">
                  <c:v>27</c:v>
                </c:pt>
                <c:pt idx="136">
                  <c:v>18</c:v>
                </c:pt>
                <c:pt idx="137">
                  <c:v>18</c:v>
                </c:pt>
                <c:pt idx="138">
                  <c:v>6</c:v>
                </c:pt>
                <c:pt idx="139">
                  <c:v>1</c:v>
                </c:pt>
                <c:pt idx="140">
                  <c:v>1</c:v>
                </c:pt>
                <c:pt idx="141">
                  <c:v>10</c:v>
                </c:pt>
                <c:pt idx="142">
                  <c:v>10</c:v>
                </c:pt>
                <c:pt idx="143">
                  <c:v>26</c:v>
                </c:pt>
                <c:pt idx="144">
                  <c:v>14</c:v>
                </c:pt>
                <c:pt idx="145">
                  <c:v>14</c:v>
                </c:pt>
                <c:pt idx="146">
                  <c:v>11</c:v>
                </c:pt>
                <c:pt idx="147">
                  <c:v>3</c:v>
                </c:pt>
                <c:pt idx="148">
                  <c:v>12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7</c:v>
                </c:pt>
                <c:pt idx="154">
                  <c:v>17</c:v>
                </c:pt>
                <c:pt idx="155">
                  <c:v>2</c:v>
                </c:pt>
                <c:pt idx="156">
                  <c:v>18</c:v>
                </c:pt>
                <c:pt idx="157">
                  <c:v>18</c:v>
                </c:pt>
                <c:pt idx="158">
                  <c:v>18</c:v>
                </c:pt>
                <c:pt idx="159">
                  <c:v>26</c:v>
                </c:pt>
                <c:pt idx="160">
                  <c:v>1</c:v>
                </c:pt>
                <c:pt idx="161">
                  <c:v>2</c:v>
                </c:pt>
                <c:pt idx="162">
                  <c:v>20</c:v>
                </c:pt>
                <c:pt idx="163">
                  <c:v>18</c:v>
                </c:pt>
                <c:pt idx="164">
                  <c:v>21</c:v>
                </c:pt>
                <c:pt idx="165">
                  <c:v>21</c:v>
                </c:pt>
                <c:pt idx="166">
                  <c:v>16</c:v>
                </c:pt>
                <c:pt idx="167">
                  <c:v>24</c:v>
                </c:pt>
                <c:pt idx="168">
                  <c:v>15</c:v>
                </c:pt>
                <c:pt idx="169">
                  <c:v>22</c:v>
                </c:pt>
                <c:pt idx="170">
                  <c:v>15</c:v>
                </c:pt>
                <c:pt idx="171">
                  <c:v>18</c:v>
                </c:pt>
                <c:pt idx="172">
                  <c:v>8</c:v>
                </c:pt>
                <c:pt idx="173">
                  <c:v>17</c:v>
                </c:pt>
                <c:pt idx="174">
                  <c:v>17</c:v>
                </c:pt>
                <c:pt idx="175">
                  <c:v>14</c:v>
                </c:pt>
                <c:pt idx="176">
                  <c:v>14</c:v>
                </c:pt>
                <c:pt idx="177">
                  <c:v>16</c:v>
                </c:pt>
                <c:pt idx="178">
                  <c:v>1</c:v>
                </c:pt>
                <c:pt idx="179">
                  <c:v>5</c:v>
                </c:pt>
                <c:pt idx="180">
                  <c:v>1</c:v>
                </c:pt>
                <c:pt idx="181">
                  <c:v>18</c:v>
                </c:pt>
                <c:pt idx="182">
                  <c:v>16</c:v>
                </c:pt>
                <c:pt idx="183">
                  <c:v>16</c:v>
                </c:pt>
                <c:pt idx="184">
                  <c:v>11</c:v>
                </c:pt>
                <c:pt idx="185">
                  <c:v>21</c:v>
                </c:pt>
                <c:pt idx="186">
                  <c:v>21</c:v>
                </c:pt>
                <c:pt idx="187">
                  <c:v>17</c:v>
                </c:pt>
                <c:pt idx="188">
                  <c:v>17</c:v>
                </c:pt>
                <c:pt idx="189">
                  <c:v>17</c:v>
                </c:pt>
                <c:pt idx="190">
                  <c:v>17</c:v>
                </c:pt>
                <c:pt idx="191">
                  <c:v>17</c:v>
                </c:pt>
                <c:pt idx="192">
                  <c:v>16</c:v>
                </c:pt>
                <c:pt idx="193">
                  <c:v>16</c:v>
                </c:pt>
                <c:pt idx="194">
                  <c:v>11</c:v>
                </c:pt>
                <c:pt idx="195">
                  <c:v>11</c:v>
                </c:pt>
                <c:pt idx="196">
                  <c:v>21</c:v>
                </c:pt>
                <c:pt idx="197">
                  <c:v>18</c:v>
                </c:pt>
                <c:pt idx="198">
                  <c:v>23</c:v>
                </c:pt>
                <c:pt idx="199">
                  <c:v>10</c:v>
                </c:pt>
                <c:pt idx="200">
                  <c:v>10</c:v>
                </c:pt>
              </c:numCache>
              <c:extLst xmlns:c15="http://schemas.microsoft.com/office/drawing/2012/chart"/>
            </c:numRef>
          </c:xVal>
          <c:yVal>
            <c:numRef>
              <c:f>Stations!$S$4:$S$204</c:f>
              <c:numCache>
                <c:formatCode>General</c:formatCode>
                <c:ptCount val="201"/>
                <c:pt idx="0">
                  <c:v>21.542618370231182</c:v>
                </c:pt>
                <c:pt idx="1">
                  <c:v>24.997102498127397</c:v>
                </c:pt>
                <c:pt idx="2">
                  <c:v>4.8607445127858462</c:v>
                </c:pt>
                <c:pt idx="3">
                  <c:v>30.238074249931472</c:v>
                </c:pt>
                <c:pt idx="4">
                  <c:v>24.777629432323124</c:v>
                </c:pt>
                <c:pt idx="5">
                  <c:v>28.137095526522604</c:v>
                </c:pt>
                <c:pt idx="6">
                  <c:v>15.281119009440909</c:v>
                </c:pt>
                <c:pt idx="7">
                  <c:v>14.462305134423286</c:v>
                </c:pt>
                <c:pt idx="8">
                  <c:v>5.2840709492945308</c:v>
                </c:pt>
                <c:pt idx="9">
                  <c:v>22.661378902702836</c:v>
                </c:pt>
                <c:pt idx="10">
                  <c:v>24.121762403387383</c:v>
                </c:pt>
                <c:pt idx="11">
                  <c:v>0.46927433803879454</c:v>
                </c:pt>
                <c:pt idx="12">
                  <c:v>0.33190309305182847</c:v>
                </c:pt>
                <c:pt idx="13">
                  <c:v>16.190676467967275</c:v>
                </c:pt>
                <c:pt idx="14">
                  <c:v>22.034988816680528</c:v>
                </c:pt>
                <c:pt idx="15">
                  <c:v>10.804751270855753</c:v>
                </c:pt>
                <c:pt idx="16">
                  <c:v>11.138563870464024</c:v>
                </c:pt>
                <c:pt idx="17">
                  <c:v>7.556848897016593</c:v>
                </c:pt>
                <c:pt idx="18">
                  <c:v>1.2570240421898999</c:v>
                </c:pt>
                <c:pt idx="19">
                  <c:v>0.93707850280249416</c:v>
                </c:pt>
                <c:pt idx="20">
                  <c:v>-4.7370003130572957</c:v>
                </c:pt>
                <c:pt idx="21">
                  <c:v>-0.29760004594982553</c:v>
                </c:pt>
                <c:pt idx="22">
                  <c:v>-2.4921288205120384</c:v>
                </c:pt>
                <c:pt idx="23">
                  <c:v>1.151801250202017</c:v>
                </c:pt>
                <c:pt idx="24">
                  <c:v>1.1132476922414714</c:v>
                </c:pt>
                <c:pt idx="25">
                  <c:v>1.0782410425438969</c:v>
                </c:pt>
                <c:pt idx="26">
                  <c:v>-1.6661669578542706</c:v>
                </c:pt>
                <c:pt idx="27">
                  <c:v>-1.6593448689368557</c:v>
                </c:pt>
                <c:pt idx="28">
                  <c:v>1.3443776782636294</c:v>
                </c:pt>
                <c:pt idx="29">
                  <c:v>3.1983061422905608</c:v>
                </c:pt>
                <c:pt idx="30">
                  <c:v>3.3605539687195005</c:v>
                </c:pt>
                <c:pt idx="31">
                  <c:v>1.927165273775983</c:v>
                </c:pt>
                <c:pt idx="32">
                  <c:v>21.005056110404652</c:v>
                </c:pt>
                <c:pt idx="33">
                  <c:v>21.005056110404652</c:v>
                </c:pt>
                <c:pt idx="34">
                  <c:v>10.592149442942123</c:v>
                </c:pt>
                <c:pt idx="35">
                  <c:v>10.413143784221429</c:v>
                </c:pt>
                <c:pt idx="36">
                  <c:v>25.094816135713796</c:v>
                </c:pt>
                <c:pt idx="37">
                  <c:v>2.616534388122298</c:v>
                </c:pt>
                <c:pt idx="38">
                  <c:v>2.555907665543403</c:v>
                </c:pt>
                <c:pt idx="39">
                  <c:v>26.003294478248495</c:v>
                </c:pt>
                <c:pt idx="40">
                  <c:v>25.9788513050303</c:v>
                </c:pt>
                <c:pt idx="41">
                  <c:v>-3.2348075834249603</c:v>
                </c:pt>
                <c:pt idx="42">
                  <c:v>4.3991771941836015</c:v>
                </c:pt>
                <c:pt idx="43">
                  <c:v>-0.25565200758083634</c:v>
                </c:pt>
                <c:pt idx="44">
                  <c:v>36.793232271264507</c:v>
                </c:pt>
                <c:pt idx="45">
                  <c:v>38.692279534758001</c:v>
                </c:pt>
                <c:pt idx="46">
                  <c:v>6.4255164531143834</c:v>
                </c:pt>
                <c:pt idx="47">
                  <c:v>11.323508830527519</c:v>
                </c:pt>
                <c:pt idx="48">
                  <c:v>11.314226388108933</c:v>
                </c:pt>
                <c:pt idx="49">
                  <c:v>11.193281623655011</c:v>
                </c:pt>
                <c:pt idx="50">
                  <c:v>24.777629432323138</c:v>
                </c:pt>
                <c:pt idx="51">
                  <c:v>24.777629432323138</c:v>
                </c:pt>
                <c:pt idx="52">
                  <c:v>16.076286114506608</c:v>
                </c:pt>
                <c:pt idx="53">
                  <c:v>-2.3765137382882546</c:v>
                </c:pt>
                <c:pt idx="54">
                  <c:v>4.2172265372044109</c:v>
                </c:pt>
                <c:pt idx="55">
                  <c:v>21.679725763128005</c:v>
                </c:pt>
                <c:pt idx="56">
                  <c:v>21.679725763128005</c:v>
                </c:pt>
                <c:pt idx="57">
                  <c:v>37.176325486552685</c:v>
                </c:pt>
                <c:pt idx="58">
                  <c:v>1.731239820245384</c:v>
                </c:pt>
                <c:pt idx="59">
                  <c:v>5.7535251152735167</c:v>
                </c:pt>
                <c:pt idx="60">
                  <c:v>5.7535251152735167</c:v>
                </c:pt>
                <c:pt idx="61">
                  <c:v>9.7818221484442596</c:v>
                </c:pt>
                <c:pt idx="62">
                  <c:v>10.392750268226752</c:v>
                </c:pt>
                <c:pt idx="63">
                  <c:v>10.273226635396181</c:v>
                </c:pt>
                <c:pt idx="64">
                  <c:v>10.122596329547594</c:v>
                </c:pt>
                <c:pt idx="65">
                  <c:v>1.9118485251352662</c:v>
                </c:pt>
                <c:pt idx="66">
                  <c:v>16.77232251378048</c:v>
                </c:pt>
                <c:pt idx="67">
                  <c:v>16.77232251378048</c:v>
                </c:pt>
                <c:pt idx="68">
                  <c:v>28.811665810782522</c:v>
                </c:pt>
                <c:pt idx="69">
                  <c:v>0.54664793260596445</c:v>
                </c:pt>
                <c:pt idx="70">
                  <c:v>28.111609251349904</c:v>
                </c:pt>
                <c:pt idx="71">
                  <c:v>19.748294680843532</c:v>
                </c:pt>
                <c:pt idx="72">
                  <c:v>9.2563520263395311</c:v>
                </c:pt>
                <c:pt idx="73">
                  <c:v>9.083470570221472</c:v>
                </c:pt>
                <c:pt idx="74">
                  <c:v>25.452867791157807</c:v>
                </c:pt>
                <c:pt idx="75">
                  <c:v>25.452867791157807</c:v>
                </c:pt>
                <c:pt idx="76">
                  <c:v>11.383548355519554</c:v>
                </c:pt>
                <c:pt idx="77">
                  <c:v>25.89196105645906</c:v>
                </c:pt>
                <c:pt idx="78">
                  <c:v>-6.6791223702446816</c:v>
                </c:pt>
                <c:pt idx="79">
                  <c:v>-4.2519678528301927</c:v>
                </c:pt>
                <c:pt idx="80">
                  <c:v>27.739242603912437</c:v>
                </c:pt>
                <c:pt idx="81">
                  <c:v>3.9824288076743861</c:v>
                </c:pt>
                <c:pt idx="82">
                  <c:v>24.819017990005804</c:v>
                </c:pt>
                <c:pt idx="83">
                  <c:v>8.0818239799926168</c:v>
                </c:pt>
                <c:pt idx="84">
                  <c:v>11.762867542362546</c:v>
                </c:pt>
                <c:pt idx="85">
                  <c:v>11.040530728054796</c:v>
                </c:pt>
                <c:pt idx="86">
                  <c:v>22.273215736207749</c:v>
                </c:pt>
                <c:pt idx="87">
                  <c:v>24.757249842074032</c:v>
                </c:pt>
                <c:pt idx="88">
                  <c:v>16.010964380873805</c:v>
                </c:pt>
                <c:pt idx="89">
                  <c:v>16.539307892042448</c:v>
                </c:pt>
                <c:pt idx="90">
                  <c:v>16.797427389041193</c:v>
                </c:pt>
                <c:pt idx="91">
                  <c:v>16.010964380873805</c:v>
                </c:pt>
                <c:pt idx="92">
                  <c:v>16.539307892042448</c:v>
                </c:pt>
                <c:pt idx="93">
                  <c:v>16.797427389041193</c:v>
                </c:pt>
                <c:pt idx="94">
                  <c:v>34.565759447217346</c:v>
                </c:pt>
                <c:pt idx="95">
                  <c:v>-2.6659287892453758</c:v>
                </c:pt>
                <c:pt idx="96">
                  <c:v>-3.0681820343561403</c:v>
                </c:pt>
                <c:pt idx="97">
                  <c:v>1.119276622613357</c:v>
                </c:pt>
                <c:pt idx="98">
                  <c:v>20.463445706892518</c:v>
                </c:pt>
                <c:pt idx="99">
                  <c:v>20.233995506132324</c:v>
                </c:pt>
                <c:pt idx="100">
                  <c:v>16.737265704630047</c:v>
                </c:pt>
                <c:pt idx="101">
                  <c:v>5.4794556051470584</c:v>
                </c:pt>
                <c:pt idx="102">
                  <c:v>5.4664990375147005</c:v>
                </c:pt>
                <c:pt idx="103">
                  <c:v>18.042779457308576</c:v>
                </c:pt>
                <c:pt idx="104">
                  <c:v>9.9812384288998608</c:v>
                </c:pt>
                <c:pt idx="105">
                  <c:v>4.2094130786030437</c:v>
                </c:pt>
                <c:pt idx="106">
                  <c:v>9.9711488995514497</c:v>
                </c:pt>
                <c:pt idx="107">
                  <c:v>9.8093422481542323</c:v>
                </c:pt>
                <c:pt idx="108">
                  <c:v>6.6757049654412572</c:v>
                </c:pt>
                <c:pt idx="109">
                  <c:v>1.5451407802130459</c:v>
                </c:pt>
                <c:pt idx="110">
                  <c:v>1.5367896685583968</c:v>
                </c:pt>
                <c:pt idx="111">
                  <c:v>5.9734425059338685</c:v>
                </c:pt>
                <c:pt idx="112">
                  <c:v>4.3371738220760818</c:v>
                </c:pt>
                <c:pt idx="113">
                  <c:v>4.4123812538446163</c:v>
                </c:pt>
                <c:pt idx="114">
                  <c:v>3.9148483638594009</c:v>
                </c:pt>
                <c:pt idx="115">
                  <c:v>4.1775850196998885</c:v>
                </c:pt>
                <c:pt idx="116">
                  <c:v>4.7569429021683005</c:v>
                </c:pt>
                <c:pt idx="117">
                  <c:v>-3.6798324679941805</c:v>
                </c:pt>
                <c:pt idx="118">
                  <c:v>21.737407674263796</c:v>
                </c:pt>
                <c:pt idx="119">
                  <c:v>5.9705078532140146</c:v>
                </c:pt>
                <c:pt idx="120">
                  <c:v>4.1712015656809873</c:v>
                </c:pt>
                <c:pt idx="121">
                  <c:v>27.654607682751664</c:v>
                </c:pt>
                <c:pt idx="122">
                  <c:v>4.9365967234252288</c:v>
                </c:pt>
                <c:pt idx="123">
                  <c:v>4.7489178114007142</c:v>
                </c:pt>
                <c:pt idx="124">
                  <c:v>-4.5869345220737561</c:v>
                </c:pt>
                <c:pt idx="125">
                  <c:v>15.22396307318636</c:v>
                </c:pt>
                <c:pt idx="126">
                  <c:v>4.4993537390668354</c:v>
                </c:pt>
                <c:pt idx="127">
                  <c:v>1.2802444386696399</c:v>
                </c:pt>
                <c:pt idx="128">
                  <c:v>1.2802444386696399</c:v>
                </c:pt>
                <c:pt idx="129">
                  <c:v>1.2254924640692599</c:v>
                </c:pt>
                <c:pt idx="130">
                  <c:v>1.2802444386696399</c:v>
                </c:pt>
                <c:pt idx="131">
                  <c:v>-2.2466220991843815</c:v>
                </c:pt>
                <c:pt idx="132">
                  <c:v>24.777629432323124</c:v>
                </c:pt>
                <c:pt idx="133">
                  <c:v>10.721633353393152</c:v>
                </c:pt>
                <c:pt idx="134">
                  <c:v>6.9966165827793336</c:v>
                </c:pt>
                <c:pt idx="135">
                  <c:v>-2.8000593278042722</c:v>
                </c:pt>
                <c:pt idx="136">
                  <c:v>2.0861288890652943</c:v>
                </c:pt>
                <c:pt idx="137">
                  <c:v>2.4843029664859708</c:v>
                </c:pt>
                <c:pt idx="138">
                  <c:v>22.104032937260893</c:v>
                </c:pt>
                <c:pt idx="139">
                  <c:v>30.401545766854966</c:v>
                </c:pt>
                <c:pt idx="140">
                  <c:v>30.401545766854959</c:v>
                </c:pt>
                <c:pt idx="141">
                  <c:v>14.966672592370999</c:v>
                </c:pt>
                <c:pt idx="142">
                  <c:v>15.67840132754689</c:v>
                </c:pt>
                <c:pt idx="143">
                  <c:v>-6.3135292012686488</c:v>
                </c:pt>
                <c:pt idx="144">
                  <c:v>4.3127261477825867</c:v>
                </c:pt>
                <c:pt idx="145">
                  <c:v>4.2083242314022726</c:v>
                </c:pt>
                <c:pt idx="146">
                  <c:v>10.785885807888583</c:v>
                </c:pt>
                <c:pt idx="147">
                  <c:v>26.15513851744403</c:v>
                </c:pt>
                <c:pt idx="148">
                  <c:v>10.476843147403232</c:v>
                </c:pt>
                <c:pt idx="149">
                  <c:v>30.401545766855016</c:v>
                </c:pt>
                <c:pt idx="150">
                  <c:v>30.401545766855044</c:v>
                </c:pt>
                <c:pt idx="151">
                  <c:v>37.294943966764492</c:v>
                </c:pt>
                <c:pt idx="152">
                  <c:v>36.89995407132669</c:v>
                </c:pt>
                <c:pt idx="153">
                  <c:v>26.569668705001522</c:v>
                </c:pt>
                <c:pt idx="154">
                  <c:v>0.57440721475343837</c:v>
                </c:pt>
                <c:pt idx="155">
                  <c:v>23.781102018414082</c:v>
                </c:pt>
                <c:pt idx="156">
                  <c:v>0.58437663521210692</c:v>
                </c:pt>
                <c:pt idx="157">
                  <c:v>0.82384910337267847</c:v>
                </c:pt>
                <c:pt idx="158">
                  <c:v>-4.5805923566771656E-2</c:v>
                </c:pt>
                <c:pt idx="159">
                  <c:v>-4.0038581086502498</c:v>
                </c:pt>
                <c:pt idx="160">
                  <c:v>30.401712507243104</c:v>
                </c:pt>
                <c:pt idx="161">
                  <c:v>16.337576032152143</c:v>
                </c:pt>
                <c:pt idx="162">
                  <c:v>5.9866280389639677</c:v>
                </c:pt>
                <c:pt idx="163">
                  <c:v>3.3787370023959227</c:v>
                </c:pt>
                <c:pt idx="164">
                  <c:v>5.7158543966680737</c:v>
                </c:pt>
                <c:pt idx="165">
                  <c:v>-1.4962755636889171</c:v>
                </c:pt>
                <c:pt idx="166">
                  <c:v>3.3821708577930845</c:v>
                </c:pt>
                <c:pt idx="167">
                  <c:v>-1.2093818815177344</c:v>
                </c:pt>
                <c:pt idx="168">
                  <c:v>6.5534655359440359</c:v>
                </c:pt>
                <c:pt idx="169">
                  <c:v>0.81906528293250469</c:v>
                </c:pt>
                <c:pt idx="170">
                  <c:v>5.5561865733774232</c:v>
                </c:pt>
                <c:pt idx="171">
                  <c:v>3.1569744454933502</c:v>
                </c:pt>
                <c:pt idx="172">
                  <c:v>16.977257178589149</c:v>
                </c:pt>
                <c:pt idx="173">
                  <c:v>2.5379415047890292</c:v>
                </c:pt>
                <c:pt idx="174">
                  <c:v>2.5717405594287883</c:v>
                </c:pt>
                <c:pt idx="175">
                  <c:v>4.1218894850285706</c:v>
                </c:pt>
                <c:pt idx="176">
                  <c:v>4.0758120469703432</c:v>
                </c:pt>
                <c:pt idx="177">
                  <c:v>3.7711950146547562</c:v>
                </c:pt>
                <c:pt idx="178">
                  <c:v>35.426122648490519</c:v>
                </c:pt>
                <c:pt idx="179">
                  <c:v>23.783449734278062</c:v>
                </c:pt>
                <c:pt idx="180">
                  <c:v>36.063331282811305</c:v>
                </c:pt>
                <c:pt idx="181">
                  <c:v>-3.2074292843528349E-2</c:v>
                </c:pt>
                <c:pt idx="182">
                  <c:v>4.6979586189720939</c:v>
                </c:pt>
                <c:pt idx="183">
                  <c:v>4.6056113946597481</c:v>
                </c:pt>
                <c:pt idx="184">
                  <c:v>15.089666100052655</c:v>
                </c:pt>
                <c:pt idx="185">
                  <c:v>2.4855019031610608</c:v>
                </c:pt>
                <c:pt idx="186">
                  <c:v>3.6487872983669405</c:v>
                </c:pt>
                <c:pt idx="187">
                  <c:v>2.0945762924286155</c:v>
                </c:pt>
                <c:pt idx="188">
                  <c:v>0.368934480099466</c:v>
                </c:pt>
                <c:pt idx="189">
                  <c:v>2.0455099120247593</c:v>
                </c:pt>
                <c:pt idx="190">
                  <c:v>1.9098010795700693</c:v>
                </c:pt>
                <c:pt idx="191">
                  <c:v>0.39648427879047132</c:v>
                </c:pt>
                <c:pt idx="192">
                  <c:v>4.4319005049760856</c:v>
                </c:pt>
                <c:pt idx="193">
                  <c:v>4.5975637310173401</c:v>
                </c:pt>
                <c:pt idx="194">
                  <c:v>9.9415824853304997</c:v>
                </c:pt>
                <c:pt idx="195">
                  <c:v>9.3818075254078224</c:v>
                </c:pt>
                <c:pt idx="196">
                  <c:v>-0.54776946154399597</c:v>
                </c:pt>
                <c:pt idx="197">
                  <c:v>2.4255947857188671</c:v>
                </c:pt>
                <c:pt idx="198">
                  <c:v>-3.9708884505826969</c:v>
                </c:pt>
                <c:pt idx="199">
                  <c:v>15.612554333436561</c:v>
                </c:pt>
                <c:pt idx="200">
                  <c:v>15.195668877879259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7-1DCA-4D44-ACDD-6147FA6E3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9435584"/>
        <c:axId val="10256474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Stations!$L$3</c15:sqref>
                        </c15:formulaRef>
                      </c:ext>
                    </c:extLst>
                    <c:strCache>
                      <c:ptCount val="1"/>
                      <c:pt idx="0">
                        <c:v>RPI Zone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Stations!$K$4:$K$204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1</c:v>
                      </c:pt>
                      <c:pt idx="1">
                        <c:v>1</c:v>
                      </c:pt>
                      <c:pt idx="2">
                        <c:v>21</c:v>
                      </c:pt>
                      <c:pt idx="3">
                        <c:v>7</c:v>
                      </c:pt>
                      <c:pt idx="4">
                        <c:v>1</c:v>
                      </c:pt>
                      <c:pt idx="5">
                        <c:v>7</c:v>
                      </c:pt>
                      <c:pt idx="6">
                        <c:v>10</c:v>
                      </c:pt>
                      <c:pt idx="7">
                        <c:v>10</c:v>
                      </c:pt>
                      <c:pt idx="8">
                        <c:v>21</c:v>
                      </c:pt>
                      <c:pt idx="9">
                        <c:v>3</c:v>
                      </c:pt>
                      <c:pt idx="10">
                        <c:v>3</c:v>
                      </c:pt>
                      <c:pt idx="11">
                        <c:v>17</c:v>
                      </c:pt>
                      <c:pt idx="12">
                        <c:v>17</c:v>
                      </c:pt>
                      <c:pt idx="13">
                        <c:v>10</c:v>
                      </c:pt>
                      <c:pt idx="14">
                        <c:v>1</c:v>
                      </c:pt>
                      <c:pt idx="15">
                        <c:v>11</c:v>
                      </c:pt>
                      <c:pt idx="16">
                        <c:v>11</c:v>
                      </c:pt>
                      <c:pt idx="17">
                        <c:v>13</c:v>
                      </c:pt>
                      <c:pt idx="18">
                        <c:v>16</c:v>
                      </c:pt>
                      <c:pt idx="19">
                        <c:v>16</c:v>
                      </c:pt>
                      <c:pt idx="20">
                        <c:v>25</c:v>
                      </c:pt>
                      <c:pt idx="21">
                        <c:v>25</c:v>
                      </c:pt>
                      <c:pt idx="22">
                        <c:v>18</c:v>
                      </c:pt>
                      <c:pt idx="23">
                        <c:v>18</c:v>
                      </c:pt>
                      <c:pt idx="24">
                        <c:v>18</c:v>
                      </c:pt>
                      <c:pt idx="25">
                        <c:v>18</c:v>
                      </c:pt>
                      <c:pt idx="26">
                        <c:v>24</c:v>
                      </c:pt>
                      <c:pt idx="27">
                        <c:v>24</c:v>
                      </c:pt>
                      <c:pt idx="28">
                        <c:v>24</c:v>
                      </c:pt>
                      <c:pt idx="29">
                        <c:v>16</c:v>
                      </c:pt>
                      <c:pt idx="30">
                        <c:v>16</c:v>
                      </c:pt>
                      <c:pt idx="31">
                        <c:v>24</c:v>
                      </c:pt>
                      <c:pt idx="32">
                        <c:v>5</c:v>
                      </c:pt>
                      <c:pt idx="33">
                        <c:v>5</c:v>
                      </c:pt>
                      <c:pt idx="34">
                        <c:v>11</c:v>
                      </c:pt>
                      <c:pt idx="35">
                        <c:v>11</c:v>
                      </c:pt>
                      <c:pt idx="36">
                        <c:v>1</c:v>
                      </c:pt>
                      <c:pt idx="37">
                        <c:v>16</c:v>
                      </c:pt>
                      <c:pt idx="38">
                        <c:v>16</c:v>
                      </c:pt>
                      <c:pt idx="39">
                        <c:v>1</c:v>
                      </c:pt>
                      <c:pt idx="40">
                        <c:v>1</c:v>
                      </c:pt>
                      <c:pt idx="41">
                        <c:v>24</c:v>
                      </c:pt>
                      <c:pt idx="42">
                        <c:v>16</c:v>
                      </c:pt>
                      <c:pt idx="43">
                        <c:v>25</c:v>
                      </c:pt>
                      <c:pt idx="44">
                        <c:v>7</c:v>
                      </c:pt>
                      <c:pt idx="45">
                        <c:v>7</c:v>
                      </c:pt>
                      <c:pt idx="46">
                        <c:v>8</c:v>
                      </c:pt>
                      <c:pt idx="47">
                        <c:v>11</c:v>
                      </c:pt>
                      <c:pt idx="48">
                        <c:v>11</c:v>
                      </c:pt>
                      <c:pt idx="49">
                        <c:v>11</c:v>
                      </c:pt>
                      <c:pt idx="50">
                        <c:v>1</c:v>
                      </c:pt>
                      <c:pt idx="51">
                        <c:v>1</c:v>
                      </c:pt>
                      <c:pt idx="52">
                        <c:v>10</c:v>
                      </c:pt>
                      <c:pt idx="53">
                        <c:v>25</c:v>
                      </c:pt>
                      <c:pt idx="54">
                        <c:v>19</c:v>
                      </c:pt>
                      <c:pt idx="55">
                        <c:v>1</c:v>
                      </c:pt>
                      <c:pt idx="56">
                        <c:v>1</c:v>
                      </c:pt>
                      <c:pt idx="57">
                        <c:v>1</c:v>
                      </c:pt>
                      <c:pt idx="58">
                        <c:v>18</c:v>
                      </c:pt>
                      <c:pt idx="59">
                        <c:v>15</c:v>
                      </c:pt>
                      <c:pt idx="60">
                        <c:v>15</c:v>
                      </c:pt>
                      <c:pt idx="61">
                        <c:v>11</c:v>
                      </c:pt>
                      <c:pt idx="62">
                        <c:v>11</c:v>
                      </c:pt>
                      <c:pt idx="63">
                        <c:v>11</c:v>
                      </c:pt>
                      <c:pt idx="64">
                        <c:v>11</c:v>
                      </c:pt>
                      <c:pt idx="65">
                        <c:v>24</c:v>
                      </c:pt>
                      <c:pt idx="66">
                        <c:v>10</c:v>
                      </c:pt>
                      <c:pt idx="67">
                        <c:v>10</c:v>
                      </c:pt>
                      <c:pt idx="68">
                        <c:v>1</c:v>
                      </c:pt>
                      <c:pt idx="69">
                        <c:v>18</c:v>
                      </c:pt>
                      <c:pt idx="70">
                        <c:v>4</c:v>
                      </c:pt>
                      <c:pt idx="71">
                        <c:v>5</c:v>
                      </c:pt>
                      <c:pt idx="72">
                        <c:v>12</c:v>
                      </c:pt>
                      <c:pt idx="73">
                        <c:v>12</c:v>
                      </c:pt>
                      <c:pt idx="74">
                        <c:v>1</c:v>
                      </c:pt>
                      <c:pt idx="75">
                        <c:v>1</c:v>
                      </c:pt>
                      <c:pt idx="76">
                        <c:v>11</c:v>
                      </c:pt>
                      <c:pt idx="77">
                        <c:v>3</c:v>
                      </c:pt>
                      <c:pt idx="78">
                        <c:v>26</c:v>
                      </c:pt>
                      <c:pt idx="79">
                        <c:v>26</c:v>
                      </c:pt>
                      <c:pt idx="80">
                        <c:v>7</c:v>
                      </c:pt>
                      <c:pt idx="81">
                        <c:v>16</c:v>
                      </c:pt>
                      <c:pt idx="82">
                        <c:v>6</c:v>
                      </c:pt>
                      <c:pt idx="83">
                        <c:v>1</c:v>
                      </c:pt>
                      <c:pt idx="84">
                        <c:v>11</c:v>
                      </c:pt>
                      <c:pt idx="85">
                        <c:v>11</c:v>
                      </c:pt>
                      <c:pt idx="86">
                        <c:v>3</c:v>
                      </c:pt>
                      <c:pt idx="87">
                        <c:v>3</c:v>
                      </c:pt>
                      <c:pt idx="88">
                        <c:v>10</c:v>
                      </c:pt>
                      <c:pt idx="89">
                        <c:v>10</c:v>
                      </c:pt>
                      <c:pt idx="90">
                        <c:v>10</c:v>
                      </c:pt>
                      <c:pt idx="91">
                        <c:v>10</c:v>
                      </c:pt>
                      <c:pt idx="92">
                        <c:v>10</c:v>
                      </c:pt>
                      <c:pt idx="93">
                        <c:v>10</c:v>
                      </c:pt>
                      <c:pt idx="94">
                        <c:v>1</c:v>
                      </c:pt>
                      <c:pt idx="95">
                        <c:v>24</c:v>
                      </c:pt>
                      <c:pt idx="96">
                        <c:v>24</c:v>
                      </c:pt>
                      <c:pt idx="97">
                        <c:v>18</c:v>
                      </c:pt>
                      <c:pt idx="98">
                        <c:v>5</c:v>
                      </c:pt>
                      <c:pt idx="99">
                        <c:v>5</c:v>
                      </c:pt>
                      <c:pt idx="100">
                        <c:v>9</c:v>
                      </c:pt>
                      <c:pt idx="101">
                        <c:v>13</c:v>
                      </c:pt>
                      <c:pt idx="102">
                        <c:v>13</c:v>
                      </c:pt>
                      <c:pt idx="103">
                        <c:v>10</c:v>
                      </c:pt>
                      <c:pt idx="104">
                        <c:v>12</c:v>
                      </c:pt>
                      <c:pt idx="105">
                        <c:v>12</c:v>
                      </c:pt>
                      <c:pt idx="106">
                        <c:v>12</c:v>
                      </c:pt>
                      <c:pt idx="107">
                        <c:v>12</c:v>
                      </c:pt>
                      <c:pt idx="108">
                        <c:v>13</c:v>
                      </c:pt>
                      <c:pt idx="109">
                        <c:v>15</c:v>
                      </c:pt>
                      <c:pt idx="110">
                        <c:v>15</c:v>
                      </c:pt>
                      <c:pt idx="111">
                        <c:v>14</c:v>
                      </c:pt>
                      <c:pt idx="112">
                        <c:v>14</c:v>
                      </c:pt>
                      <c:pt idx="113">
                        <c:v>14</c:v>
                      </c:pt>
                      <c:pt idx="114">
                        <c:v>14</c:v>
                      </c:pt>
                      <c:pt idx="115">
                        <c:v>14</c:v>
                      </c:pt>
                      <c:pt idx="116">
                        <c:v>16</c:v>
                      </c:pt>
                      <c:pt idx="117">
                        <c:v>26</c:v>
                      </c:pt>
                      <c:pt idx="118">
                        <c:v>10</c:v>
                      </c:pt>
                      <c:pt idx="119">
                        <c:v>15</c:v>
                      </c:pt>
                      <c:pt idx="120">
                        <c:v>14</c:v>
                      </c:pt>
                      <c:pt idx="121">
                        <c:v>3</c:v>
                      </c:pt>
                      <c:pt idx="122">
                        <c:v>16</c:v>
                      </c:pt>
                      <c:pt idx="123">
                        <c:v>16</c:v>
                      </c:pt>
                      <c:pt idx="124">
                        <c:v>24</c:v>
                      </c:pt>
                      <c:pt idx="125">
                        <c:v>10</c:v>
                      </c:pt>
                      <c:pt idx="126">
                        <c:v>15</c:v>
                      </c:pt>
                      <c:pt idx="127">
                        <c:v>15</c:v>
                      </c:pt>
                      <c:pt idx="128">
                        <c:v>15</c:v>
                      </c:pt>
                      <c:pt idx="129">
                        <c:v>15</c:v>
                      </c:pt>
                      <c:pt idx="130">
                        <c:v>15</c:v>
                      </c:pt>
                      <c:pt idx="131">
                        <c:v>24</c:v>
                      </c:pt>
                      <c:pt idx="132">
                        <c:v>1</c:v>
                      </c:pt>
                      <c:pt idx="133">
                        <c:v>11</c:v>
                      </c:pt>
                      <c:pt idx="134">
                        <c:v>13</c:v>
                      </c:pt>
                      <c:pt idx="135">
                        <c:v>27</c:v>
                      </c:pt>
                      <c:pt idx="136">
                        <c:v>18</c:v>
                      </c:pt>
                      <c:pt idx="137">
                        <c:v>18</c:v>
                      </c:pt>
                      <c:pt idx="138">
                        <c:v>6</c:v>
                      </c:pt>
                      <c:pt idx="139">
                        <c:v>1</c:v>
                      </c:pt>
                      <c:pt idx="140">
                        <c:v>1</c:v>
                      </c:pt>
                      <c:pt idx="141">
                        <c:v>10</c:v>
                      </c:pt>
                      <c:pt idx="142">
                        <c:v>10</c:v>
                      </c:pt>
                      <c:pt idx="143">
                        <c:v>26</c:v>
                      </c:pt>
                      <c:pt idx="144">
                        <c:v>14</c:v>
                      </c:pt>
                      <c:pt idx="145">
                        <c:v>14</c:v>
                      </c:pt>
                      <c:pt idx="146">
                        <c:v>11</c:v>
                      </c:pt>
                      <c:pt idx="147">
                        <c:v>3</c:v>
                      </c:pt>
                      <c:pt idx="148">
                        <c:v>12</c:v>
                      </c:pt>
                      <c:pt idx="149">
                        <c:v>1</c:v>
                      </c:pt>
                      <c:pt idx="150">
                        <c:v>1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7</c:v>
                      </c:pt>
                      <c:pt idx="154">
                        <c:v>17</c:v>
                      </c:pt>
                      <c:pt idx="155">
                        <c:v>2</c:v>
                      </c:pt>
                      <c:pt idx="156">
                        <c:v>18</c:v>
                      </c:pt>
                      <c:pt idx="157">
                        <c:v>18</c:v>
                      </c:pt>
                      <c:pt idx="158">
                        <c:v>18</c:v>
                      </c:pt>
                      <c:pt idx="159">
                        <c:v>26</c:v>
                      </c:pt>
                      <c:pt idx="160">
                        <c:v>1</c:v>
                      </c:pt>
                      <c:pt idx="161">
                        <c:v>2</c:v>
                      </c:pt>
                      <c:pt idx="162">
                        <c:v>20</c:v>
                      </c:pt>
                      <c:pt idx="163">
                        <c:v>18</c:v>
                      </c:pt>
                      <c:pt idx="164">
                        <c:v>21</c:v>
                      </c:pt>
                      <c:pt idx="165">
                        <c:v>21</c:v>
                      </c:pt>
                      <c:pt idx="166">
                        <c:v>16</c:v>
                      </c:pt>
                      <c:pt idx="167">
                        <c:v>24</c:v>
                      </c:pt>
                      <c:pt idx="168">
                        <c:v>15</c:v>
                      </c:pt>
                      <c:pt idx="169">
                        <c:v>22</c:v>
                      </c:pt>
                      <c:pt idx="170">
                        <c:v>15</c:v>
                      </c:pt>
                      <c:pt idx="171">
                        <c:v>18</c:v>
                      </c:pt>
                      <c:pt idx="172">
                        <c:v>8</c:v>
                      </c:pt>
                      <c:pt idx="173">
                        <c:v>17</c:v>
                      </c:pt>
                      <c:pt idx="174">
                        <c:v>17</c:v>
                      </c:pt>
                      <c:pt idx="175">
                        <c:v>14</c:v>
                      </c:pt>
                      <c:pt idx="176">
                        <c:v>14</c:v>
                      </c:pt>
                      <c:pt idx="177">
                        <c:v>16</c:v>
                      </c:pt>
                      <c:pt idx="178">
                        <c:v>1</c:v>
                      </c:pt>
                      <c:pt idx="179">
                        <c:v>5</c:v>
                      </c:pt>
                      <c:pt idx="180">
                        <c:v>1</c:v>
                      </c:pt>
                      <c:pt idx="181">
                        <c:v>18</c:v>
                      </c:pt>
                      <c:pt idx="182">
                        <c:v>16</c:v>
                      </c:pt>
                      <c:pt idx="183">
                        <c:v>16</c:v>
                      </c:pt>
                      <c:pt idx="184">
                        <c:v>11</c:v>
                      </c:pt>
                      <c:pt idx="185">
                        <c:v>21</c:v>
                      </c:pt>
                      <c:pt idx="186">
                        <c:v>21</c:v>
                      </c:pt>
                      <c:pt idx="187">
                        <c:v>17</c:v>
                      </c:pt>
                      <c:pt idx="188">
                        <c:v>17</c:v>
                      </c:pt>
                      <c:pt idx="189">
                        <c:v>17</c:v>
                      </c:pt>
                      <c:pt idx="190">
                        <c:v>17</c:v>
                      </c:pt>
                      <c:pt idx="191">
                        <c:v>17</c:v>
                      </c:pt>
                      <c:pt idx="192">
                        <c:v>16</c:v>
                      </c:pt>
                      <c:pt idx="193">
                        <c:v>16</c:v>
                      </c:pt>
                      <c:pt idx="194">
                        <c:v>11</c:v>
                      </c:pt>
                      <c:pt idx="195">
                        <c:v>11</c:v>
                      </c:pt>
                      <c:pt idx="196">
                        <c:v>21</c:v>
                      </c:pt>
                      <c:pt idx="197">
                        <c:v>18</c:v>
                      </c:pt>
                      <c:pt idx="198">
                        <c:v>23</c:v>
                      </c:pt>
                      <c:pt idx="199">
                        <c:v>10</c:v>
                      </c:pt>
                      <c:pt idx="200">
                        <c:v>10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Stations!$L$4:$L$204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3</c:v>
                      </c:pt>
                      <c:pt idx="1">
                        <c:v>6</c:v>
                      </c:pt>
                      <c:pt idx="2">
                        <c:v>20</c:v>
                      </c:pt>
                      <c:pt idx="3">
                        <c:v>7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12</c:v>
                      </c:pt>
                      <c:pt idx="7">
                        <c:v>12</c:v>
                      </c:pt>
                      <c:pt idx="8">
                        <c:v>20</c:v>
                      </c:pt>
                      <c:pt idx="9">
                        <c:v>4</c:v>
                      </c:pt>
                      <c:pt idx="10">
                        <c:v>4</c:v>
                      </c:pt>
                      <c:pt idx="11">
                        <c:v>18</c:v>
                      </c:pt>
                      <c:pt idx="12">
                        <c:v>18</c:v>
                      </c:pt>
                      <c:pt idx="13">
                        <c:v>12</c:v>
                      </c:pt>
                      <c:pt idx="14">
                        <c:v>3</c:v>
                      </c:pt>
                      <c:pt idx="15">
                        <c:v>12</c:v>
                      </c:pt>
                      <c:pt idx="16">
                        <c:v>12</c:v>
                      </c:pt>
                      <c:pt idx="17">
                        <c:v>15</c:v>
                      </c:pt>
                      <c:pt idx="18">
                        <c:v>18</c:v>
                      </c:pt>
                      <c:pt idx="19">
                        <c:v>18</c:v>
                      </c:pt>
                      <c:pt idx="20">
                        <c:v>20</c:v>
                      </c:pt>
                      <c:pt idx="21">
                        <c:v>20</c:v>
                      </c:pt>
                      <c:pt idx="22">
                        <c:v>21</c:v>
                      </c:pt>
                      <c:pt idx="23">
                        <c:v>21</c:v>
                      </c:pt>
                      <c:pt idx="24">
                        <c:v>21</c:v>
                      </c:pt>
                      <c:pt idx="25">
                        <c:v>21</c:v>
                      </c:pt>
                      <c:pt idx="26">
                        <c:v>21</c:v>
                      </c:pt>
                      <c:pt idx="27">
                        <c:v>21</c:v>
                      </c:pt>
                      <c:pt idx="28">
                        <c:v>21</c:v>
                      </c:pt>
                      <c:pt idx="29">
                        <c:v>17</c:v>
                      </c:pt>
                      <c:pt idx="30">
                        <c:v>17</c:v>
                      </c:pt>
                      <c:pt idx="31">
                        <c:v>21</c:v>
                      </c:pt>
                      <c:pt idx="32">
                        <c:v>3</c:v>
                      </c:pt>
                      <c:pt idx="33">
                        <c:v>3</c:v>
                      </c:pt>
                      <c:pt idx="34">
                        <c:v>13</c:v>
                      </c:pt>
                      <c:pt idx="35">
                        <c:v>13</c:v>
                      </c:pt>
                      <c:pt idx="36">
                        <c:v>6</c:v>
                      </c:pt>
                      <c:pt idx="37">
                        <c:v>18</c:v>
                      </c:pt>
                      <c:pt idx="38">
                        <c:v>18</c:v>
                      </c:pt>
                      <c:pt idx="39">
                        <c:v>6</c:v>
                      </c:pt>
                      <c:pt idx="40">
                        <c:v>6</c:v>
                      </c:pt>
                      <c:pt idx="41">
                        <c:v>21</c:v>
                      </c:pt>
                      <c:pt idx="42">
                        <c:v>17</c:v>
                      </c:pt>
                      <c:pt idx="43">
                        <c:v>19</c:v>
                      </c:pt>
                      <c:pt idx="44">
                        <c:v>11</c:v>
                      </c:pt>
                      <c:pt idx="45">
                        <c:v>11</c:v>
                      </c:pt>
                      <c:pt idx="46">
                        <c:v>10</c:v>
                      </c:pt>
                      <c:pt idx="47">
                        <c:v>13</c:v>
                      </c:pt>
                      <c:pt idx="48">
                        <c:v>13</c:v>
                      </c:pt>
                      <c:pt idx="49">
                        <c:v>13</c:v>
                      </c:pt>
                      <c:pt idx="50">
                        <c:v>6</c:v>
                      </c:pt>
                      <c:pt idx="51">
                        <c:v>6</c:v>
                      </c:pt>
                      <c:pt idx="52">
                        <c:v>12</c:v>
                      </c:pt>
                      <c:pt idx="53">
                        <c:v>19</c:v>
                      </c:pt>
                      <c:pt idx="54">
                        <c:v>18</c:v>
                      </c:pt>
                      <c:pt idx="55">
                        <c:v>3</c:v>
                      </c:pt>
                      <c:pt idx="56">
                        <c:v>3</c:v>
                      </c:pt>
                      <c:pt idx="57">
                        <c:v>1</c:v>
                      </c:pt>
                      <c:pt idx="58">
                        <c:v>17</c:v>
                      </c:pt>
                      <c:pt idx="59">
                        <c:v>18</c:v>
                      </c:pt>
                      <c:pt idx="60">
                        <c:v>18</c:v>
                      </c:pt>
                      <c:pt idx="61">
                        <c:v>13</c:v>
                      </c:pt>
                      <c:pt idx="62">
                        <c:v>13</c:v>
                      </c:pt>
                      <c:pt idx="63">
                        <c:v>13</c:v>
                      </c:pt>
                      <c:pt idx="64">
                        <c:v>13</c:v>
                      </c:pt>
                      <c:pt idx="65">
                        <c:v>21</c:v>
                      </c:pt>
                      <c:pt idx="66">
                        <c:v>12</c:v>
                      </c:pt>
                      <c:pt idx="67">
                        <c:v>12</c:v>
                      </c:pt>
                      <c:pt idx="68">
                        <c:v>6</c:v>
                      </c:pt>
                      <c:pt idx="69">
                        <c:v>17</c:v>
                      </c:pt>
                      <c:pt idx="70">
                        <c:v>5</c:v>
                      </c:pt>
                      <c:pt idx="71">
                        <c:v>3</c:v>
                      </c:pt>
                      <c:pt idx="72">
                        <c:v>14</c:v>
                      </c:pt>
                      <c:pt idx="73">
                        <c:v>14</c:v>
                      </c:pt>
                      <c:pt idx="74">
                        <c:v>6</c:v>
                      </c:pt>
                      <c:pt idx="75">
                        <c:v>6</c:v>
                      </c:pt>
                      <c:pt idx="76">
                        <c:v>13</c:v>
                      </c:pt>
                      <c:pt idx="77">
                        <c:v>4</c:v>
                      </c:pt>
                      <c:pt idx="78">
                        <c:v>20</c:v>
                      </c:pt>
                      <c:pt idx="79">
                        <c:v>20</c:v>
                      </c:pt>
                      <c:pt idx="80">
                        <c:v>9</c:v>
                      </c:pt>
                      <c:pt idx="81">
                        <c:v>18</c:v>
                      </c:pt>
                      <c:pt idx="82">
                        <c:v>3</c:v>
                      </c:pt>
                      <c:pt idx="83">
                        <c:v>6</c:v>
                      </c:pt>
                      <c:pt idx="84">
                        <c:v>12</c:v>
                      </c:pt>
                      <c:pt idx="85">
                        <c:v>12</c:v>
                      </c:pt>
                      <c:pt idx="86">
                        <c:v>4</c:v>
                      </c:pt>
                      <c:pt idx="87">
                        <c:v>4</c:v>
                      </c:pt>
                      <c:pt idx="88">
                        <c:v>12</c:v>
                      </c:pt>
                      <c:pt idx="89">
                        <c:v>12</c:v>
                      </c:pt>
                      <c:pt idx="90">
                        <c:v>12</c:v>
                      </c:pt>
                      <c:pt idx="91">
                        <c:v>12</c:v>
                      </c:pt>
                      <c:pt idx="92">
                        <c:v>12</c:v>
                      </c:pt>
                      <c:pt idx="93">
                        <c:v>12</c:v>
                      </c:pt>
                      <c:pt idx="94">
                        <c:v>2</c:v>
                      </c:pt>
                      <c:pt idx="95">
                        <c:v>21</c:v>
                      </c:pt>
                      <c:pt idx="96">
                        <c:v>21</c:v>
                      </c:pt>
                      <c:pt idx="97">
                        <c:v>17</c:v>
                      </c:pt>
                      <c:pt idx="98">
                        <c:v>3</c:v>
                      </c:pt>
                      <c:pt idx="99">
                        <c:v>3</c:v>
                      </c:pt>
                      <c:pt idx="100">
                        <c:v>10</c:v>
                      </c:pt>
                      <c:pt idx="101">
                        <c:v>16</c:v>
                      </c:pt>
                      <c:pt idx="102">
                        <c:v>16</c:v>
                      </c:pt>
                      <c:pt idx="103">
                        <c:v>10</c:v>
                      </c:pt>
                      <c:pt idx="104">
                        <c:v>14</c:v>
                      </c:pt>
                      <c:pt idx="105">
                        <c:v>15</c:v>
                      </c:pt>
                      <c:pt idx="106">
                        <c:v>15</c:v>
                      </c:pt>
                      <c:pt idx="107">
                        <c:v>15</c:v>
                      </c:pt>
                      <c:pt idx="108">
                        <c:v>16</c:v>
                      </c:pt>
                      <c:pt idx="109">
                        <c:v>18</c:v>
                      </c:pt>
                      <c:pt idx="110">
                        <c:v>18</c:v>
                      </c:pt>
                      <c:pt idx="111">
                        <c:v>16</c:v>
                      </c:pt>
                      <c:pt idx="112">
                        <c:v>16</c:v>
                      </c:pt>
                      <c:pt idx="113">
                        <c:v>16</c:v>
                      </c:pt>
                      <c:pt idx="114">
                        <c:v>16</c:v>
                      </c:pt>
                      <c:pt idx="115">
                        <c:v>16</c:v>
                      </c:pt>
                      <c:pt idx="116">
                        <c:v>17</c:v>
                      </c:pt>
                      <c:pt idx="117">
                        <c:v>19</c:v>
                      </c:pt>
                      <c:pt idx="118">
                        <c:v>10</c:v>
                      </c:pt>
                      <c:pt idx="119">
                        <c:v>18</c:v>
                      </c:pt>
                      <c:pt idx="120">
                        <c:v>16</c:v>
                      </c:pt>
                      <c:pt idx="121">
                        <c:v>4</c:v>
                      </c:pt>
                      <c:pt idx="122">
                        <c:v>18</c:v>
                      </c:pt>
                      <c:pt idx="123">
                        <c:v>18</c:v>
                      </c:pt>
                      <c:pt idx="124">
                        <c:v>21</c:v>
                      </c:pt>
                      <c:pt idx="125">
                        <c:v>12</c:v>
                      </c:pt>
                      <c:pt idx="126">
                        <c:v>18</c:v>
                      </c:pt>
                      <c:pt idx="127">
                        <c:v>18</c:v>
                      </c:pt>
                      <c:pt idx="128">
                        <c:v>18</c:v>
                      </c:pt>
                      <c:pt idx="129">
                        <c:v>18</c:v>
                      </c:pt>
                      <c:pt idx="130">
                        <c:v>18</c:v>
                      </c:pt>
                      <c:pt idx="131">
                        <c:v>21</c:v>
                      </c:pt>
                      <c:pt idx="132">
                        <c:v>6</c:v>
                      </c:pt>
                      <c:pt idx="133">
                        <c:v>13</c:v>
                      </c:pt>
                      <c:pt idx="134">
                        <c:v>16</c:v>
                      </c:pt>
                      <c:pt idx="135">
                        <c:v>19</c:v>
                      </c:pt>
                      <c:pt idx="136">
                        <c:v>18</c:v>
                      </c:pt>
                      <c:pt idx="137">
                        <c:v>18</c:v>
                      </c:pt>
                      <c:pt idx="138">
                        <c:v>3</c:v>
                      </c:pt>
                      <c:pt idx="139">
                        <c:v>6</c:v>
                      </c:pt>
                      <c:pt idx="140">
                        <c:v>6</c:v>
                      </c:pt>
                      <c:pt idx="141">
                        <c:v>12</c:v>
                      </c:pt>
                      <c:pt idx="142">
                        <c:v>12</c:v>
                      </c:pt>
                      <c:pt idx="143">
                        <c:v>20</c:v>
                      </c:pt>
                      <c:pt idx="144">
                        <c:v>16</c:v>
                      </c:pt>
                      <c:pt idx="145">
                        <c:v>16</c:v>
                      </c:pt>
                      <c:pt idx="146">
                        <c:v>13</c:v>
                      </c:pt>
                      <c:pt idx="147">
                        <c:v>4</c:v>
                      </c:pt>
                      <c:pt idx="148">
                        <c:v>14</c:v>
                      </c:pt>
                      <c:pt idx="149">
                        <c:v>6</c:v>
                      </c:pt>
                      <c:pt idx="150">
                        <c:v>6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9</c:v>
                      </c:pt>
                      <c:pt idx="154">
                        <c:v>18</c:v>
                      </c:pt>
                      <c:pt idx="155">
                        <c:v>3</c:v>
                      </c:pt>
                      <c:pt idx="156">
                        <c:v>18</c:v>
                      </c:pt>
                      <c:pt idx="157">
                        <c:v>18</c:v>
                      </c:pt>
                      <c:pt idx="158">
                        <c:v>18</c:v>
                      </c:pt>
                      <c:pt idx="159">
                        <c:v>20</c:v>
                      </c:pt>
                      <c:pt idx="160">
                        <c:v>6</c:v>
                      </c:pt>
                      <c:pt idx="161">
                        <c:v>3</c:v>
                      </c:pt>
                      <c:pt idx="162">
                        <c:v>20</c:v>
                      </c:pt>
                      <c:pt idx="163">
                        <c:v>20</c:v>
                      </c:pt>
                      <c:pt idx="164">
                        <c:v>20</c:v>
                      </c:pt>
                      <c:pt idx="165">
                        <c:v>20</c:v>
                      </c:pt>
                      <c:pt idx="166">
                        <c:v>18</c:v>
                      </c:pt>
                      <c:pt idx="167">
                        <c:v>21</c:v>
                      </c:pt>
                      <c:pt idx="168">
                        <c:v>18</c:v>
                      </c:pt>
                      <c:pt idx="169">
                        <c:v>20</c:v>
                      </c:pt>
                      <c:pt idx="170">
                        <c:v>18</c:v>
                      </c:pt>
                      <c:pt idx="171">
                        <c:v>18</c:v>
                      </c:pt>
                      <c:pt idx="172">
                        <c:v>8</c:v>
                      </c:pt>
                      <c:pt idx="173">
                        <c:v>17</c:v>
                      </c:pt>
                      <c:pt idx="174">
                        <c:v>17</c:v>
                      </c:pt>
                      <c:pt idx="175">
                        <c:v>16</c:v>
                      </c:pt>
                      <c:pt idx="176">
                        <c:v>16</c:v>
                      </c:pt>
                      <c:pt idx="177">
                        <c:v>17</c:v>
                      </c:pt>
                      <c:pt idx="178">
                        <c:v>2</c:v>
                      </c:pt>
                      <c:pt idx="179">
                        <c:v>3</c:v>
                      </c:pt>
                      <c:pt idx="180">
                        <c:v>1</c:v>
                      </c:pt>
                      <c:pt idx="181">
                        <c:v>20</c:v>
                      </c:pt>
                      <c:pt idx="182">
                        <c:v>18</c:v>
                      </c:pt>
                      <c:pt idx="183">
                        <c:v>18</c:v>
                      </c:pt>
                      <c:pt idx="184">
                        <c:v>13</c:v>
                      </c:pt>
                      <c:pt idx="185">
                        <c:v>20</c:v>
                      </c:pt>
                      <c:pt idx="186">
                        <c:v>20</c:v>
                      </c:pt>
                      <c:pt idx="187">
                        <c:v>18</c:v>
                      </c:pt>
                      <c:pt idx="188">
                        <c:v>18</c:v>
                      </c:pt>
                      <c:pt idx="189">
                        <c:v>18</c:v>
                      </c:pt>
                      <c:pt idx="190">
                        <c:v>18</c:v>
                      </c:pt>
                      <c:pt idx="191">
                        <c:v>18</c:v>
                      </c:pt>
                      <c:pt idx="192">
                        <c:v>18</c:v>
                      </c:pt>
                      <c:pt idx="193">
                        <c:v>18</c:v>
                      </c:pt>
                      <c:pt idx="194">
                        <c:v>13</c:v>
                      </c:pt>
                      <c:pt idx="195">
                        <c:v>13</c:v>
                      </c:pt>
                      <c:pt idx="196">
                        <c:v>20</c:v>
                      </c:pt>
                      <c:pt idx="197">
                        <c:v>20</c:v>
                      </c:pt>
                      <c:pt idx="198">
                        <c:v>20</c:v>
                      </c:pt>
                      <c:pt idx="199">
                        <c:v>10</c:v>
                      </c:pt>
                      <c:pt idx="200">
                        <c:v>10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1DCA-4D44-ACDD-6147FA6E3873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Stations!$M$3</c15:sqref>
                        </c15:formulaRef>
                      </c:ext>
                    </c:extLst>
                    <c:strCache>
                      <c:ptCount val="1"/>
                      <c:pt idx="0">
                        <c:v>Sharing: YRS % of YR tariff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Stations!$K$4:$K$204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1</c:v>
                      </c:pt>
                      <c:pt idx="1">
                        <c:v>1</c:v>
                      </c:pt>
                      <c:pt idx="2">
                        <c:v>21</c:v>
                      </c:pt>
                      <c:pt idx="3">
                        <c:v>7</c:v>
                      </c:pt>
                      <c:pt idx="4">
                        <c:v>1</c:v>
                      </c:pt>
                      <c:pt idx="5">
                        <c:v>7</c:v>
                      </c:pt>
                      <c:pt idx="6">
                        <c:v>10</c:v>
                      </c:pt>
                      <c:pt idx="7">
                        <c:v>10</c:v>
                      </c:pt>
                      <c:pt idx="8">
                        <c:v>21</c:v>
                      </c:pt>
                      <c:pt idx="9">
                        <c:v>3</c:v>
                      </c:pt>
                      <c:pt idx="10">
                        <c:v>3</c:v>
                      </c:pt>
                      <c:pt idx="11">
                        <c:v>17</c:v>
                      </c:pt>
                      <c:pt idx="12">
                        <c:v>17</c:v>
                      </c:pt>
                      <c:pt idx="13">
                        <c:v>10</c:v>
                      </c:pt>
                      <c:pt idx="14">
                        <c:v>1</c:v>
                      </c:pt>
                      <c:pt idx="15">
                        <c:v>11</c:v>
                      </c:pt>
                      <c:pt idx="16">
                        <c:v>11</c:v>
                      </c:pt>
                      <c:pt idx="17">
                        <c:v>13</c:v>
                      </c:pt>
                      <c:pt idx="18">
                        <c:v>16</c:v>
                      </c:pt>
                      <c:pt idx="19">
                        <c:v>16</c:v>
                      </c:pt>
                      <c:pt idx="20">
                        <c:v>25</c:v>
                      </c:pt>
                      <c:pt idx="21">
                        <c:v>25</c:v>
                      </c:pt>
                      <c:pt idx="22">
                        <c:v>18</c:v>
                      </c:pt>
                      <c:pt idx="23">
                        <c:v>18</c:v>
                      </c:pt>
                      <c:pt idx="24">
                        <c:v>18</c:v>
                      </c:pt>
                      <c:pt idx="25">
                        <c:v>18</c:v>
                      </c:pt>
                      <c:pt idx="26">
                        <c:v>24</c:v>
                      </c:pt>
                      <c:pt idx="27">
                        <c:v>24</c:v>
                      </c:pt>
                      <c:pt idx="28">
                        <c:v>24</c:v>
                      </c:pt>
                      <c:pt idx="29">
                        <c:v>16</c:v>
                      </c:pt>
                      <c:pt idx="30">
                        <c:v>16</c:v>
                      </c:pt>
                      <c:pt idx="31">
                        <c:v>24</c:v>
                      </c:pt>
                      <c:pt idx="32">
                        <c:v>5</c:v>
                      </c:pt>
                      <c:pt idx="33">
                        <c:v>5</c:v>
                      </c:pt>
                      <c:pt idx="34">
                        <c:v>11</c:v>
                      </c:pt>
                      <c:pt idx="35">
                        <c:v>11</c:v>
                      </c:pt>
                      <c:pt idx="36">
                        <c:v>1</c:v>
                      </c:pt>
                      <c:pt idx="37">
                        <c:v>16</c:v>
                      </c:pt>
                      <c:pt idx="38">
                        <c:v>16</c:v>
                      </c:pt>
                      <c:pt idx="39">
                        <c:v>1</c:v>
                      </c:pt>
                      <c:pt idx="40">
                        <c:v>1</c:v>
                      </c:pt>
                      <c:pt idx="41">
                        <c:v>24</c:v>
                      </c:pt>
                      <c:pt idx="42">
                        <c:v>16</c:v>
                      </c:pt>
                      <c:pt idx="43">
                        <c:v>25</c:v>
                      </c:pt>
                      <c:pt idx="44">
                        <c:v>7</c:v>
                      </c:pt>
                      <c:pt idx="45">
                        <c:v>7</c:v>
                      </c:pt>
                      <c:pt idx="46">
                        <c:v>8</c:v>
                      </c:pt>
                      <c:pt idx="47">
                        <c:v>11</c:v>
                      </c:pt>
                      <c:pt idx="48">
                        <c:v>11</c:v>
                      </c:pt>
                      <c:pt idx="49">
                        <c:v>11</c:v>
                      </c:pt>
                      <c:pt idx="50">
                        <c:v>1</c:v>
                      </c:pt>
                      <c:pt idx="51">
                        <c:v>1</c:v>
                      </c:pt>
                      <c:pt idx="52">
                        <c:v>10</c:v>
                      </c:pt>
                      <c:pt idx="53">
                        <c:v>25</c:v>
                      </c:pt>
                      <c:pt idx="54">
                        <c:v>19</c:v>
                      </c:pt>
                      <c:pt idx="55">
                        <c:v>1</c:v>
                      </c:pt>
                      <c:pt idx="56">
                        <c:v>1</c:v>
                      </c:pt>
                      <c:pt idx="57">
                        <c:v>1</c:v>
                      </c:pt>
                      <c:pt idx="58">
                        <c:v>18</c:v>
                      </c:pt>
                      <c:pt idx="59">
                        <c:v>15</c:v>
                      </c:pt>
                      <c:pt idx="60">
                        <c:v>15</c:v>
                      </c:pt>
                      <c:pt idx="61">
                        <c:v>11</c:v>
                      </c:pt>
                      <c:pt idx="62">
                        <c:v>11</c:v>
                      </c:pt>
                      <c:pt idx="63">
                        <c:v>11</c:v>
                      </c:pt>
                      <c:pt idx="64">
                        <c:v>11</c:v>
                      </c:pt>
                      <c:pt idx="65">
                        <c:v>24</c:v>
                      </c:pt>
                      <c:pt idx="66">
                        <c:v>10</c:v>
                      </c:pt>
                      <c:pt idx="67">
                        <c:v>10</c:v>
                      </c:pt>
                      <c:pt idx="68">
                        <c:v>1</c:v>
                      </c:pt>
                      <c:pt idx="69">
                        <c:v>18</c:v>
                      </c:pt>
                      <c:pt idx="70">
                        <c:v>4</c:v>
                      </c:pt>
                      <c:pt idx="71">
                        <c:v>5</c:v>
                      </c:pt>
                      <c:pt idx="72">
                        <c:v>12</c:v>
                      </c:pt>
                      <c:pt idx="73">
                        <c:v>12</c:v>
                      </c:pt>
                      <c:pt idx="74">
                        <c:v>1</c:v>
                      </c:pt>
                      <c:pt idx="75">
                        <c:v>1</c:v>
                      </c:pt>
                      <c:pt idx="76">
                        <c:v>11</c:v>
                      </c:pt>
                      <c:pt idx="77">
                        <c:v>3</c:v>
                      </c:pt>
                      <c:pt idx="78">
                        <c:v>26</c:v>
                      </c:pt>
                      <c:pt idx="79">
                        <c:v>26</c:v>
                      </c:pt>
                      <c:pt idx="80">
                        <c:v>7</c:v>
                      </c:pt>
                      <c:pt idx="81">
                        <c:v>16</c:v>
                      </c:pt>
                      <c:pt idx="82">
                        <c:v>6</c:v>
                      </c:pt>
                      <c:pt idx="83">
                        <c:v>1</c:v>
                      </c:pt>
                      <c:pt idx="84">
                        <c:v>11</c:v>
                      </c:pt>
                      <c:pt idx="85">
                        <c:v>11</c:v>
                      </c:pt>
                      <c:pt idx="86">
                        <c:v>3</c:v>
                      </c:pt>
                      <c:pt idx="87">
                        <c:v>3</c:v>
                      </c:pt>
                      <c:pt idx="88">
                        <c:v>10</c:v>
                      </c:pt>
                      <c:pt idx="89">
                        <c:v>10</c:v>
                      </c:pt>
                      <c:pt idx="90">
                        <c:v>10</c:v>
                      </c:pt>
                      <c:pt idx="91">
                        <c:v>10</c:v>
                      </c:pt>
                      <c:pt idx="92">
                        <c:v>10</c:v>
                      </c:pt>
                      <c:pt idx="93">
                        <c:v>10</c:v>
                      </c:pt>
                      <c:pt idx="94">
                        <c:v>1</c:v>
                      </c:pt>
                      <c:pt idx="95">
                        <c:v>24</c:v>
                      </c:pt>
                      <c:pt idx="96">
                        <c:v>24</c:v>
                      </c:pt>
                      <c:pt idx="97">
                        <c:v>18</c:v>
                      </c:pt>
                      <c:pt idx="98">
                        <c:v>5</c:v>
                      </c:pt>
                      <c:pt idx="99">
                        <c:v>5</c:v>
                      </c:pt>
                      <c:pt idx="100">
                        <c:v>9</c:v>
                      </c:pt>
                      <c:pt idx="101">
                        <c:v>13</c:v>
                      </c:pt>
                      <c:pt idx="102">
                        <c:v>13</c:v>
                      </c:pt>
                      <c:pt idx="103">
                        <c:v>10</c:v>
                      </c:pt>
                      <c:pt idx="104">
                        <c:v>12</c:v>
                      </c:pt>
                      <c:pt idx="105">
                        <c:v>12</c:v>
                      </c:pt>
                      <c:pt idx="106">
                        <c:v>12</c:v>
                      </c:pt>
                      <c:pt idx="107">
                        <c:v>12</c:v>
                      </c:pt>
                      <c:pt idx="108">
                        <c:v>13</c:v>
                      </c:pt>
                      <c:pt idx="109">
                        <c:v>15</c:v>
                      </c:pt>
                      <c:pt idx="110">
                        <c:v>15</c:v>
                      </c:pt>
                      <c:pt idx="111">
                        <c:v>14</c:v>
                      </c:pt>
                      <c:pt idx="112">
                        <c:v>14</c:v>
                      </c:pt>
                      <c:pt idx="113">
                        <c:v>14</c:v>
                      </c:pt>
                      <c:pt idx="114">
                        <c:v>14</c:v>
                      </c:pt>
                      <c:pt idx="115">
                        <c:v>14</c:v>
                      </c:pt>
                      <c:pt idx="116">
                        <c:v>16</c:v>
                      </c:pt>
                      <c:pt idx="117">
                        <c:v>26</c:v>
                      </c:pt>
                      <c:pt idx="118">
                        <c:v>10</c:v>
                      </c:pt>
                      <c:pt idx="119">
                        <c:v>15</c:v>
                      </c:pt>
                      <c:pt idx="120">
                        <c:v>14</c:v>
                      </c:pt>
                      <c:pt idx="121">
                        <c:v>3</c:v>
                      </c:pt>
                      <c:pt idx="122">
                        <c:v>16</c:v>
                      </c:pt>
                      <c:pt idx="123">
                        <c:v>16</c:v>
                      </c:pt>
                      <c:pt idx="124">
                        <c:v>24</c:v>
                      </c:pt>
                      <c:pt idx="125">
                        <c:v>10</c:v>
                      </c:pt>
                      <c:pt idx="126">
                        <c:v>15</c:v>
                      </c:pt>
                      <c:pt idx="127">
                        <c:v>15</c:v>
                      </c:pt>
                      <c:pt idx="128">
                        <c:v>15</c:v>
                      </c:pt>
                      <c:pt idx="129">
                        <c:v>15</c:v>
                      </c:pt>
                      <c:pt idx="130">
                        <c:v>15</c:v>
                      </c:pt>
                      <c:pt idx="131">
                        <c:v>24</c:v>
                      </c:pt>
                      <c:pt idx="132">
                        <c:v>1</c:v>
                      </c:pt>
                      <c:pt idx="133">
                        <c:v>11</c:v>
                      </c:pt>
                      <c:pt idx="134">
                        <c:v>13</c:v>
                      </c:pt>
                      <c:pt idx="135">
                        <c:v>27</c:v>
                      </c:pt>
                      <c:pt idx="136">
                        <c:v>18</c:v>
                      </c:pt>
                      <c:pt idx="137">
                        <c:v>18</c:v>
                      </c:pt>
                      <c:pt idx="138">
                        <c:v>6</c:v>
                      </c:pt>
                      <c:pt idx="139">
                        <c:v>1</c:v>
                      </c:pt>
                      <c:pt idx="140">
                        <c:v>1</c:v>
                      </c:pt>
                      <c:pt idx="141">
                        <c:v>10</c:v>
                      </c:pt>
                      <c:pt idx="142">
                        <c:v>10</c:v>
                      </c:pt>
                      <c:pt idx="143">
                        <c:v>26</c:v>
                      </c:pt>
                      <c:pt idx="144">
                        <c:v>14</c:v>
                      </c:pt>
                      <c:pt idx="145">
                        <c:v>14</c:v>
                      </c:pt>
                      <c:pt idx="146">
                        <c:v>11</c:v>
                      </c:pt>
                      <c:pt idx="147">
                        <c:v>3</c:v>
                      </c:pt>
                      <c:pt idx="148">
                        <c:v>12</c:v>
                      </c:pt>
                      <c:pt idx="149">
                        <c:v>1</c:v>
                      </c:pt>
                      <c:pt idx="150">
                        <c:v>1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7</c:v>
                      </c:pt>
                      <c:pt idx="154">
                        <c:v>17</c:v>
                      </c:pt>
                      <c:pt idx="155">
                        <c:v>2</c:v>
                      </c:pt>
                      <c:pt idx="156">
                        <c:v>18</c:v>
                      </c:pt>
                      <c:pt idx="157">
                        <c:v>18</c:v>
                      </c:pt>
                      <c:pt idx="158">
                        <c:v>18</c:v>
                      </c:pt>
                      <c:pt idx="159">
                        <c:v>26</c:v>
                      </c:pt>
                      <c:pt idx="160">
                        <c:v>1</c:v>
                      </c:pt>
                      <c:pt idx="161">
                        <c:v>2</c:v>
                      </c:pt>
                      <c:pt idx="162">
                        <c:v>20</c:v>
                      </c:pt>
                      <c:pt idx="163">
                        <c:v>18</c:v>
                      </c:pt>
                      <c:pt idx="164">
                        <c:v>21</c:v>
                      </c:pt>
                      <c:pt idx="165">
                        <c:v>21</c:v>
                      </c:pt>
                      <c:pt idx="166">
                        <c:v>16</c:v>
                      </c:pt>
                      <c:pt idx="167">
                        <c:v>24</c:v>
                      </c:pt>
                      <c:pt idx="168">
                        <c:v>15</c:v>
                      </c:pt>
                      <c:pt idx="169">
                        <c:v>22</c:v>
                      </c:pt>
                      <c:pt idx="170">
                        <c:v>15</c:v>
                      </c:pt>
                      <c:pt idx="171">
                        <c:v>18</c:v>
                      </c:pt>
                      <c:pt idx="172">
                        <c:v>8</c:v>
                      </c:pt>
                      <c:pt idx="173">
                        <c:v>17</c:v>
                      </c:pt>
                      <c:pt idx="174">
                        <c:v>17</c:v>
                      </c:pt>
                      <c:pt idx="175">
                        <c:v>14</c:v>
                      </c:pt>
                      <c:pt idx="176">
                        <c:v>14</c:v>
                      </c:pt>
                      <c:pt idx="177">
                        <c:v>16</c:v>
                      </c:pt>
                      <c:pt idx="178">
                        <c:v>1</c:v>
                      </c:pt>
                      <c:pt idx="179">
                        <c:v>5</c:v>
                      </c:pt>
                      <c:pt idx="180">
                        <c:v>1</c:v>
                      </c:pt>
                      <c:pt idx="181">
                        <c:v>18</c:v>
                      </c:pt>
                      <c:pt idx="182">
                        <c:v>16</c:v>
                      </c:pt>
                      <c:pt idx="183">
                        <c:v>16</c:v>
                      </c:pt>
                      <c:pt idx="184">
                        <c:v>11</c:v>
                      </c:pt>
                      <c:pt idx="185">
                        <c:v>21</c:v>
                      </c:pt>
                      <c:pt idx="186">
                        <c:v>21</c:v>
                      </c:pt>
                      <c:pt idx="187">
                        <c:v>17</c:v>
                      </c:pt>
                      <c:pt idx="188">
                        <c:v>17</c:v>
                      </c:pt>
                      <c:pt idx="189">
                        <c:v>17</c:v>
                      </c:pt>
                      <c:pt idx="190">
                        <c:v>17</c:v>
                      </c:pt>
                      <c:pt idx="191">
                        <c:v>17</c:v>
                      </c:pt>
                      <c:pt idx="192">
                        <c:v>16</c:v>
                      </c:pt>
                      <c:pt idx="193">
                        <c:v>16</c:v>
                      </c:pt>
                      <c:pt idx="194">
                        <c:v>11</c:v>
                      </c:pt>
                      <c:pt idx="195">
                        <c:v>11</c:v>
                      </c:pt>
                      <c:pt idx="196">
                        <c:v>21</c:v>
                      </c:pt>
                      <c:pt idx="197">
                        <c:v>18</c:v>
                      </c:pt>
                      <c:pt idx="198">
                        <c:v>23</c:v>
                      </c:pt>
                      <c:pt idx="199">
                        <c:v>10</c:v>
                      </c:pt>
                      <c:pt idx="200">
                        <c:v>10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Stations!$M$4:$M$204</c15:sqref>
                        </c15:formulaRef>
                      </c:ext>
                    </c:extLst>
                    <c:numCache>
                      <c:formatCode>0.00%</c:formatCode>
                      <c:ptCount val="201"/>
                      <c:pt idx="0">
                        <c:v>0.51646109579767174</c:v>
                      </c:pt>
                      <c:pt idx="1">
                        <c:v>0.51646109579767174</c:v>
                      </c:pt>
                      <c:pt idx="2">
                        <c:v>1</c:v>
                      </c:pt>
                      <c:pt idx="3">
                        <c:v>0.32892727374667907</c:v>
                      </c:pt>
                      <c:pt idx="4">
                        <c:v>0.51646109579767174</c:v>
                      </c:pt>
                      <c:pt idx="5">
                        <c:v>0.32892727374667907</c:v>
                      </c:pt>
                      <c:pt idx="6">
                        <c:v>0.46627992721572109</c:v>
                      </c:pt>
                      <c:pt idx="7">
                        <c:v>0.46627992721572109</c:v>
                      </c:pt>
                      <c:pt idx="8">
                        <c:v>1</c:v>
                      </c:pt>
                      <c:pt idx="9">
                        <c:v>0.50129966934689707</c:v>
                      </c:pt>
                      <c:pt idx="10">
                        <c:v>0.50129966934689707</c:v>
                      </c:pt>
                      <c:pt idx="11">
                        <c:v>1</c:v>
                      </c:pt>
                      <c:pt idx="12">
                        <c:v>1</c:v>
                      </c:pt>
                      <c:pt idx="13">
                        <c:v>0.46627992721572109</c:v>
                      </c:pt>
                      <c:pt idx="14">
                        <c:v>0.51646109579767174</c:v>
                      </c:pt>
                      <c:pt idx="15">
                        <c:v>0.64362575081817364</c:v>
                      </c:pt>
                      <c:pt idx="16">
                        <c:v>0.64362575081817364</c:v>
                      </c:pt>
                      <c:pt idx="17">
                        <c:v>0.54736497875674861</c:v>
                      </c:pt>
                      <c:pt idx="18">
                        <c:v>1</c:v>
                      </c:pt>
                      <c:pt idx="19">
                        <c:v>1</c:v>
                      </c:pt>
                      <c:pt idx="20">
                        <c:v>1</c:v>
                      </c:pt>
                      <c:pt idx="21">
                        <c:v>1</c:v>
                      </c:pt>
                      <c:pt idx="22">
                        <c:v>1</c:v>
                      </c:pt>
                      <c:pt idx="23">
                        <c:v>1</c:v>
                      </c:pt>
                      <c:pt idx="24">
                        <c:v>1</c:v>
                      </c:pt>
                      <c:pt idx="25">
                        <c:v>1</c:v>
                      </c:pt>
                      <c:pt idx="26">
                        <c:v>1</c:v>
                      </c:pt>
                      <c:pt idx="27">
                        <c:v>1</c:v>
                      </c:pt>
                      <c:pt idx="28">
                        <c:v>1</c:v>
                      </c:pt>
                      <c:pt idx="29">
                        <c:v>1</c:v>
                      </c:pt>
                      <c:pt idx="30">
                        <c:v>1</c:v>
                      </c:pt>
                      <c:pt idx="31">
                        <c:v>1</c:v>
                      </c:pt>
                      <c:pt idx="32">
                        <c:v>0.47179224098430234</c:v>
                      </c:pt>
                      <c:pt idx="33">
                        <c:v>0.47179224098430234</c:v>
                      </c:pt>
                      <c:pt idx="34">
                        <c:v>0.64362575081817364</c:v>
                      </c:pt>
                      <c:pt idx="35">
                        <c:v>0.64362575081817364</c:v>
                      </c:pt>
                      <c:pt idx="36">
                        <c:v>0.51646109579767174</c:v>
                      </c:pt>
                      <c:pt idx="37">
                        <c:v>1</c:v>
                      </c:pt>
                      <c:pt idx="38">
                        <c:v>1</c:v>
                      </c:pt>
                      <c:pt idx="39">
                        <c:v>0.51646109579767174</c:v>
                      </c:pt>
                      <c:pt idx="40">
                        <c:v>0.51646109579767174</c:v>
                      </c:pt>
                      <c:pt idx="41">
                        <c:v>1</c:v>
                      </c:pt>
                      <c:pt idx="42">
                        <c:v>1</c:v>
                      </c:pt>
                      <c:pt idx="43">
                        <c:v>1</c:v>
                      </c:pt>
                      <c:pt idx="44">
                        <c:v>0.32892727374667907</c:v>
                      </c:pt>
                      <c:pt idx="45">
                        <c:v>0.32892727374667907</c:v>
                      </c:pt>
                      <c:pt idx="46">
                        <c:v>0.4722090519824042</c:v>
                      </c:pt>
                      <c:pt idx="47">
                        <c:v>0.64362575081817364</c:v>
                      </c:pt>
                      <c:pt idx="48">
                        <c:v>0.64362575081817364</c:v>
                      </c:pt>
                      <c:pt idx="49">
                        <c:v>0.64362575081817364</c:v>
                      </c:pt>
                      <c:pt idx="50">
                        <c:v>0.51646109579767174</c:v>
                      </c:pt>
                      <c:pt idx="51">
                        <c:v>0.51646109579767174</c:v>
                      </c:pt>
                      <c:pt idx="52">
                        <c:v>0.46627992721572109</c:v>
                      </c:pt>
                      <c:pt idx="53">
                        <c:v>1</c:v>
                      </c:pt>
                      <c:pt idx="54">
                        <c:v>1</c:v>
                      </c:pt>
                      <c:pt idx="55">
                        <c:v>0.51646109579767174</c:v>
                      </c:pt>
                      <c:pt idx="56">
                        <c:v>0.51646109579767174</c:v>
                      </c:pt>
                      <c:pt idx="57">
                        <c:v>0.51646109579767174</c:v>
                      </c:pt>
                      <c:pt idx="58">
                        <c:v>1</c:v>
                      </c:pt>
                      <c:pt idx="59">
                        <c:v>0.82999295887309366</c:v>
                      </c:pt>
                      <c:pt idx="60">
                        <c:v>0.82999295887309366</c:v>
                      </c:pt>
                      <c:pt idx="61">
                        <c:v>0.64362575081817364</c:v>
                      </c:pt>
                      <c:pt idx="62">
                        <c:v>0.64362575081817364</c:v>
                      </c:pt>
                      <c:pt idx="63">
                        <c:v>0.64362575081817364</c:v>
                      </c:pt>
                      <c:pt idx="64">
                        <c:v>0.64362575081817364</c:v>
                      </c:pt>
                      <c:pt idx="65">
                        <c:v>1</c:v>
                      </c:pt>
                      <c:pt idx="66">
                        <c:v>0.46627992721572109</c:v>
                      </c:pt>
                      <c:pt idx="67">
                        <c:v>0.46627992721572109</c:v>
                      </c:pt>
                      <c:pt idx="68">
                        <c:v>0.51646109579767174</c:v>
                      </c:pt>
                      <c:pt idx="69">
                        <c:v>1</c:v>
                      </c:pt>
                      <c:pt idx="70">
                        <c:v>0.47600436419790465</c:v>
                      </c:pt>
                      <c:pt idx="71">
                        <c:v>0.47179224098430234</c:v>
                      </c:pt>
                      <c:pt idx="72">
                        <c:v>0.50142857492845549</c:v>
                      </c:pt>
                      <c:pt idx="73">
                        <c:v>0.50142857492845549</c:v>
                      </c:pt>
                      <c:pt idx="74">
                        <c:v>0.51646109579767174</c:v>
                      </c:pt>
                      <c:pt idx="75">
                        <c:v>0.51646109579767174</c:v>
                      </c:pt>
                      <c:pt idx="76">
                        <c:v>0.64362575081817364</c:v>
                      </c:pt>
                      <c:pt idx="77">
                        <c:v>0.50129966934689707</c:v>
                      </c:pt>
                      <c:pt idx="78">
                        <c:v>1</c:v>
                      </c:pt>
                      <c:pt idx="79">
                        <c:v>1</c:v>
                      </c:pt>
                      <c:pt idx="80">
                        <c:v>0.32892727374667907</c:v>
                      </c:pt>
                      <c:pt idx="81">
                        <c:v>1</c:v>
                      </c:pt>
                      <c:pt idx="82">
                        <c:v>0.47210439510181312</c:v>
                      </c:pt>
                      <c:pt idx="83">
                        <c:v>0.51646109579767174</c:v>
                      </c:pt>
                      <c:pt idx="84">
                        <c:v>0.64362575081817364</c:v>
                      </c:pt>
                      <c:pt idx="85">
                        <c:v>0.64362575081817364</c:v>
                      </c:pt>
                      <c:pt idx="86">
                        <c:v>0.50129966934689707</c:v>
                      </c:pt>
                      <c:pt idx="87">
                        <c:v>0.50129966934689707</c:v>
                      </c:pt>
                      <c:pt idx="88">
                        <c:v>0.46627992721572109</c:v>
                      </c:pt>
                      <c:pt idx="89">
                        <c:v>0.46627992721572109</c:v>
                      </c:pt>
                      <c:pt idx="90">
                        <c:v>0.46627992721572109</c:v>
                      </c:pt>
                      <c:pt idx="91">
                        <c:v>0.46627992721572109</c:v>
                      </c:pt>
                      <c:pt idx="92">
                        <c:v>0.46627992721572109</c:v>
                      </c:pt>
                      <c:pt idx="93">
                        <c:v>0.46627992721572109</c:v>
                      </c:pt>
                      <c:pt idx="94">
                        <c:v>0.51646109579767174</c:v>
                      </c:pt>
                      <c:pt idx="95">
                        <c:v>1</c:v>
                      </c:pt>
                      <c:pt idx="96">
                        <c:v>1</c:v>
                      </c:pt>
                      <c:pt idx="97">
                        <c:v>1</c:v>
                      </c:pt>
                      <c:pt idx="98">
                        <c:v>0.47179224098430234</c:v>
                      </c:pt>
                      <c:pt idx="99">
                        <c:v>0.47179224098430234</c:v>
                      </c:pt>
                      <c:pt idx="100">
                        <c:v>0.46226775657645619</c:v>
                      </c:pt>
                      <c:pt idx="101">
                        <c:v>0.54736497875674861</c:v>
                      </c:pt>
                      <c:pt idx="102">
                        <c:v>0.54736497875674861</c:v>
                      </c:pt>
                      <c:pt idx="103">
                        <c:v>0.46627992721572109</c:v>
                      </c:pt>
                      <c:pt idx="104">
                        <c:v>0.50142857492845549</c:v>
                      </c:pt>
                      <c:pt idx="105">
                        <c:v>0.50142857492845549</c:v>
                      </c:pt>
                      <c:pt idx="106">
                        <c:v>0.50142857492845549</c:v>
                      </c:pt>
                      <c:pt idx="107">
                        <c:v>0.50142857492845549</c:v>
                      </c:pt>
                      <c:pt idx="108">
                        <c:v>0.54736497875674861</c:v>
                      </c:pt>
                      <c:pt idx="109">
                        <c:v>0.82999295887309366</c:v>
                      </c:pt>
                      <c:pt idx="110">
                        <c:v>0.82999295887309366</c:v>
                      </c:pt>
                      <c:pt idx="111">
                        <c:v>0.80161223811068671</c:v>
                      </c:pt>
                      <c:pt idx="112">
                        <c:v>0.80161223811068671</c:v>
                      </c:pt>
                      <c:pt idx="113">
                        <c:v>0.80161223811068671</c:v>
                      </c:pt>
                      <c:pt idx="114">
                        <c:v>0.80161223811068671</c:v>
                      </c:pt>
                      <c:pt idx="115">
                        <c:v>0.80161223811068671</c:v>
                      </c:pt>
                      <c:pt idx="116">
                        <c:v>1</c:v>
                      </c:pt>
                      <c:pt idx="117">
                        <c:v>1</c:v>
                      </c:pt>
                      <c:pt idx="118">
                        <c:v>0.46627992721572109</c:v>
                      </c:pt>
                      <c:pt idx="119">
                        <c:v>0.82999295887309366</c:v>
                      </c:pt>
                      <c:pt idx="120">
                        <c:v>0.80161223811068671</c:v>
                      </c:pt>
                      <c:pt idx="121">
                        <c:v>0.50129966934689707</c:v>
                      </c:pt>
                      <c:pt idx="122">
                        <c:v>1</c:v>
                      </c:pt>
                      <c:pt idx="123">
                        <c:v>1</c:v>
                      </c:pt>
                      <c:pt idx="124">
                        <c:v>1</c:v>
                      </c:pt>
                      <c:pt idx="125">
                        <c:v>0.46627992721572109</c:v>
                      </c:pt>
                      <c:pt idx="126">
                        <c:v>0.82999295887309366</c:v>
                      </c:pt>
                      <c:pt idx="127">
                        <c:v>0.82999295887309366</c:v>
                      </c:pt>
                      <c:pt idx="128">
                        <c:v>0.82999295887309366</c:v>
                      </c:pt>
                      <c:pt idx="129">
                        <c:v>0.82999295887309366</c:v>
                      </c:pt>
                      <c:pt idx="130">
                        <c:v>0.82999295887309366</c:v>
                      </c:pt>
                      <c:pt idx="131">
                        <c:v>1</c:v>
                      </c:pt>
                      <c:pt idx="132">
                        <c:v>0.51646109579767174</c:v>
                      </c:pt>
                      <c:pt idx="133">
                        <c:v>0.64362575081817364</c:v>
                      </c:pt>
                      <c:pt idx="134">
                        <c:v>0.54736497875674861</c:v>
                      </c:pt>
                      <c:pt idx="135">
                        <c:v>1</c:v>
                      </c:pt>
                      <c:pt idx="136">
                        <c:v>1</c:v>
                      </c:pt>
                      <c:pt idx="137">
                        <c:v>1</c:v>
                      </c:pt>
                      <c:pt idx="138">
                        <c:v>0.47210439510181312</c:v>
                      </c:pt>
                      <c:pt idx="139">
                        <c:v>0.51646109579767174</c:v>
                      </c:pt>
                      <c:pt idx="140">
                        <c:v>0.51646109579767174</c:v>
                      </c:pt>
                      <c:pt idx="141">
                        <c:v>0.46627992721572109</c:v>
                      </c:pt>
                      <c:pt idx="142">
                        <c:v>0.46627992721572109</c:v>
                      </c:pt>
                      <c:pt idx="143">
                        <c:v>1</c:v>
                      </c:pt>
                      <c:pt idx="144">
                        <c:v>0.80161223811068671</c:v>
                      </c:pt>
                      <c:pt idx="145">
                        <c:v>0.80161223811068671</c:v>
                      </c:pt>
                      <c:pt idx="146">
                        <c:v>0.64362575081817364</c:v>
                      </c:pt>
                      <c:pt idx="147">
                        <c:v>0.50129966934689707</c:v>
                      </c:pt>
                      <c:pt idx="148">
                        <c:v>0.50142857492845549</c:v>
                      </c:pt>
                      <c:pt idx="149">
                        <c:v>0.51646109579767174</c:v>
                      </c:pt>
                      <c:pt idx="150">
                        <c:v>0.51646109579767174</c:v>
                      </c:pt>
                      <c:pt idx="151">
                        <c:v>0.51646109579767174</c:v>
                      </c:pt>
                      <c:pt idx="152">
                        <c:v>0.51646109579767174</c:v>
                      </c:pt>
                      <c:pt idx="153">
                        <c:v>0.32892727374667907</c:v>
                      </c:pt>
                      <c:pt idx="154">
                        <c:v>1</c:v>
                      </c:pt>
                      <c:pt idx="155">
                        <c:v>0.43119743898267082</c:v>
                      </c:pt>
                      <c:pt idx="156">
                        <c:v>1</c:v>
                      </c:pt>
                      <c:pt idx="157">
                        <c:v>1</c:v>
                      </c:pt>
                      <c:pt idx="158">
                        <c:v>1</c:v>
                      </c:pt>
                      <c:pt idx="159">
                        <c:v>1</c:v>
                      </c:pt>
                      <c:pt idx="160">
                        <c:v>0.51646109579767174</c:v>
                      </c:pt>
                      <c:pt idx="161">
                        <c:v>0.43119743898267082</c:v>
                      </c:pt>
                      <c:pt idx="162">
                        <c:v>1</c:v>
                      </c:pt>
                      <c:pt idx="163">
                        <c:v>1</c:v>
                      </c:pt>
                      <c:pt idx="164">
                        <c:v>1</c:v>
                      </c:pt>
                      <c:pt idx="165">
                        <c:v>1</c:v>
                      </c:pt>
                      <c:pt idx="166">
                        <c:v>1</c:v>
                      </c:pt>
                      <c:pt idx="167">
                        <c:v>1</c:v>
                      </c:pt>
                      <c:pt idx="168">
                        <c:v>0.82999295887309366</c:v>
                      </c:pt>
                      <c:pt idx="169">
                        <c:v>-0.63860799181535965</c:v>
                      </c:pt>
                      <c:pt idx="170">
                        <c:v>0.82999295887309366</c:v>
                      </c:pt>
                      <c:pt idx="171">
                        <c:v>1</c:v>
                      </c:pt>
                      <c:pt idx="172">
                        <c:v>0.4722090519824042</c:v>
                      </c:pt>
                      <c:pt idx="173">
                        <c:v>1</c:v>
                      </c:pt>
                      <c:pt idx="174">
                        <c:v>1</c:v>
                      </c:pt>
                      <c:pt idx="175">
                        <c:v>0.80161223811068671</c:v>
                      </c:pt>
                      <c:pt idx="176">
                        <c:v>0.80161223811068671</c:v>
                      </c:pt>
                      <c:pt idx="177">
                        <c:v>1</c:v>
                      </c:pt>
                      <c:pt idx="178">
                        <c:v>0.51646109579767174</c:v>
                      </c:pt>
                      <c:pt idx="179">
                        <c:v>0.47179224098430234</c:v>
                      </c:pt>
                      <c:pt idx="180">
                        <c:v>0.51646109579767174</c:v>
                      </c:pt>
                      <c:pt idx="181">
                        <c:v>1</c:v>
                      </c:pt>
                      <c:pt idx="182">
                        <c:v>1</c:v>
                      </c:pt>
                      <c:pt idx="183">
                        <c:v>1</c:v>
                      </c:pt>
                      <c:pt idx="184">
                        <c:v>0.64362575081817364</c:v>
                      </c:pt>
                      <c:pt idx="185">
                        <c:v>1</c:v>
                      </c:pt>
                      <c:pt idx="186">
                        <c:v>1</c:v>
                      </c:pt>
                      <c:pt idx="187">
                        <c:v>1</c:v>
                      </c:pt>
                      <c:pt idx="188">
                        <c:v>1</c:v>
                      </c:pt>
                      <c:pt idx="189">
                        <c:v>1</c:v>
                      </c:pt>
                      <c:pt idx="190">
                        <c:v>1</c:v>
                      </c:pt>
                      <c:pt idx="191">
                        <c:v>1</c:v>
                      </c:pt>
                      <c:pt idx="192">
                        <c:v>1</c:v>
                      </c:pt>
                      <c:pt idx="193">
                        <c:v>1</c:v>
                      </c:pt>
                      <c:pt idx="194">
                        <c:v>0.64362575081817364</c:v>
                      </c:pt>
                      <c:pt idx="195">
                        <c:v>0.64362575081817364</c:v>
                      </c:pt>
                      <c:pt idx="196">
                        <c:v>1</c:v>
                      </c:pt>
                      <c:pt idx="197">
                        <c:v>1</c:v>
                      </c:pt>
                      <c:pt idx="198">
                        <c:v>-0.74908632505220341</c:v>
                      </c:pt>
                      <c:pt idx="199">
                        <c:v>0.46627992721572109</c:v>
                      </c:pt>
                      <c:pt idx="200">
                        <c:v>0.46627992721572109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DCA-4D44-ACDD-6147FA6E3873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Stations!$N$3</c15:sqref>
                        </c15:formulaRef>
                      </c:ext>
                    </c:extLst>
                    <c:strCache>
                      <c:ptCount val="1"/>
                      <c:pt idx="0">
                        <c:v>YR Nodal Price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Stations!$K$4:$K$204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1</c:v>
                      </c:pt>
                      <c:pt idx="1">
                        <c:v>1</c:v>
                      </c:pt>
                      <c:pt idx="2">
                        <c:v>21</c:v>
                      </c:pt>
                      <c:pt idx="3">
                        <c:v>7</c:v>
                      </c:pt>
                      <c:pt idx="4">
                        <c:v>1</c:v>
                      </c:pt>
                      <c:pt idx="5">
                        <c:v>7</c:v>
                      </c:pt>
                      <c:pt idx="6">
                        <c:v>10</c:v>
                      </c:pt>
                      <c:pt idx="7">
                        <c:v>10</c:v>
                      </c:pt>
                      <c:pt idx="8">
                        <c:v>21</c:v>
                      </c:pt>
                      <c:pt idx="9">
                        <c:v>3</c:v>
                      </c:pt>
                      <c:pt idx="10">
                        <c:v>3</c:v>
                      </c:pt>
                      <c:pt idx="11">
                        <c:v>17</c:v>
                      </c:pt>
                      <c:pt idx="12">
                        <c:v>17</c:v>
                      </c:pt>
                      <c:pt idx="13">
                        <c:v>10</c:v>
                      </c:pt>
                      <c:pt idx="14">
                        <c:v>1</c:v>
                      </c:pt>
                      <c:pt idx="15">
                        <c:v>11</c:v>
                      </c:pt>
                      <c:pt idx="16">
                        <c:v>11</c:v>
                      </c:pt>
                      <c:pt idx="17">
                        <c:v>13</c:v>
                      </c:pt>
                      <c:pt idx="18">
                        <c:v>16</c:v>
                      </c:pt>
                      <c:pt idx="19">
                        <c:v>16</c:v>
                      </c:pt>
                      <c:pt idx="20">
                        <c:v>25</c:v>
                      </c:pt>
                      <c:pt idx="21">
                        <c:v>25</c:v>
                      </c:pt>
                      <c:pt idx="22">
                        <c:v>18</c:v>
                      </c:pt>
                      <c:pt idx="23">
                        <c:v>18</c:v>
                      </c:pt>
                      <c:pt idx="24">
                        <c:v>18</c:v>
                      </c:pt>
                      <c:pt idx="25">
                        <c:v>18</c:v>
                      </c:pt>
                      <c:pt idx="26">
                        <c:v>24</c:v>
                      </c:pt>
                      <c:pt idx="27">
                        <c:v>24</c:v>
                      </c:pt>
                      <c:pt idx="28">
                        <c:v>24</c:v>
                      </c:pt>
                      <c:pt idx="29">
                        <c:v>16</c:v>
                      </c:pt>
                      <c:pt idx="30">
                        <c:v>16</c:v>
                      </c:pt>
                      <c:pt idx="31">
                        <c:v>24</c:v>
                      </c:pt>
                      <c:pt idx="32">
                        <c:v>5</c:v>
                      </c:pt>
                      <c:pt idx="33">
                        <c:v>5</c:v>
                      </c:pt>
                      <c:pt idx="34">
                        <c:v>11</c:v>
                      </c:pt>
                      <c:pt idx="35">
                        <c:v>11</c:v>
                      </c:pt>
                      <c:pt idx="36">
                        <c:v>1</c:v>
                      </c:pt>
                      <c:pt idx="37">
                        <c:v>16</c:v>
                      </c:pt>
                      <c:pt idx="38">
                        <c:v>16</c:v>
                      </c:pt>
                      <c:pt idx="39">
                        <c:v>1</c:v>
                      </c:pt>
                      <c:pt idx="40">
                        <c:v>1</c:v>
                      </c:pt>
                      <c:pt idx="41">
                        <c:v>24</c:v>
                      </c:pt>
                      <c:pt idx="42">
                        <c:v>16</c:v>
                      </c:pt>
                      <c:pt idx="43">
                        <c:v>25</c:v>
                      </c:pt>
                      <c:pt idx="44">
                        <c:v>7</c:v>
                      </c:pt>
                      <c:pt idx="45">
                        <c:v>7</c:v>
                      </c:pt>
                      <c:pt idx="46">
                        <c:v>8</c:v>
                      </c:pt>
                      <c:pt idx="47">
                        <c:v>11</c:v>
                      </c:pt>
                      <c:pt idx="48">
                        <c:v>11</c:v>
                      </c:pt>
                      <c:pt idx="49">
                        <c:v>11</c:v>
                      </c:pt>
                      <c:pt idx="50">
                        <c:v>1</c:v>
                      </c:pt>
                      <c:pt idx="51">
                        <c:v>1</c:v>
                      </c:pt>
                      <c:pt idx="52">
                        <c:v>10</c:v>
                      </c:pt>
                      <c:pt idx="53">
                        <c:v>25</c:v>
                      </c:pt>
                      <c:pt idx="54">
                        <c:v>19</c:v>
                      </c:pt>
                      <c:pt idx="55">
                        <c:v>1</c:v>
                      </c:pt>
                      <c:pt idx="56">
                        <c:v>1</c:v>
                      </c:pt>
                      <c:pt idx="57">
                        <c:v>1</c:v>
                      </c:pt>
                      <c:pt idx="58">
                        <c:v>18</c:v>
                      </c:pt>
                      <c:pt idx="59">
                        <c:v>15</c:v>
                      </c:pt>
                      <c:pt idx="60">
                        <c:v>15</c:v>
                      </c:pt>
                      <c:pt idx="61">
                        <c:v>11</c:v>
                      </c:pt>
                      <c:pt idx="62">
                        <c:v>11</c:v>
                      </c:pt>
                      <c:pt idx="63">
                        <c:v>11</c:v>
                      </c:pt>
                      <c:pt idx="64">
                        <c:v>11</c:v>
                      </c:pt>
                      <c:pt idx="65">
                        <c:v>24</c:v>
                      </c:pt>
                      <c:pt idx="66">
                        <c:v>10</c:v>
                      </c:pt>
                      <c:pt idx="67">
                        <c:v>10</c:v>
                      </c:pt>
                      <c:pt idx="68">
                        <c:v>1</c:v>
                      </c:pt>
                      <c:pt idx="69">
                        <c:v>18</c:v>
                      </c:pt>
                      <c:pt idx="70">
                        <c:v>4</c:v>
                      </c:pt>
                      <c:pt idx="71">
                        <c:v>5</c:v>
                      </c:pt>
                      <c:pt idx="72">
                        <c:v>12</c:v>
                      </c:pt>
                      <c:pt idx="73">
                        <c:v>12</c:v>
                      </c:pt>
                      <c:pt idx="74">
                        <c:v>1</c:v>
                      </c:pt>
                      <c:pt idx="75">
                        <c:v>1</c:v>
                      </c:pt>
                      <c:pt idx="76">
                        <c:v>11</c:v>
                      </c:pt>
                      <c:pt idx="77">
                        <c:v>3</c:v>
                      </c:pt>
                      <c:pt idx="78">
                        <c:v>26</c:v>
                      </c:pt>
                      <c:pt idx="79">
                        <c:v>26</c:v>
                      </c:pt>
                      <c:pt idx="80">
                        <c:v>7</c:v>
                      </c:pt>
                      <c:pt idx="81">
                        <c:v>16</c:v>
                      </c:pt>
                      <c:pt idx="82">
                        <c:v>6</c:v>
                      </c:pt>
                      <c:pt idx="83">
                        <c:v>1</c:v>
                      </c:pt>
                      <c:pt idx="84">
                        <c:v>11</c:v>
                      </c:pt>
                      <c:pt idx="85">
                        <c:v>11</c:v>
                      </c:pt>
                      <c:pt idx="86">
                        <c:v>3</c:v>
                      </c:pt>
                      <c:pt idx="87">
                        <c:v>3</c:v>
                      </c:pt>
                      <c:pt idx="88">
                        <c:v>10</c:v>
                      </c:pt>
                      <c:pt idx="89">
                        <c:v>10</c:v>
                      </c:pt>
                      <c:pt idx="90">
                        <c:v>10</c:v>
                      </c:pt>
                      <c:pt idx="91">
                        <c:v>10</c:v>
                      </c:pt>
                      <c:pt idx="92">
                        <c:v>10</c:v>
                      </c:pt>
                      <c:pt idx="93">
                        <c:v>10</c:v>
                      </c:pt>
                      <c:pt idx="94">
                        <c:v>1</c:v>
                      </c:pt>
                      <c:pt idx="95">
                        <c:v>24</c:v>
                      </c:pt>
                      <c:pt idx="96">
                        <c:v>24</c:v>
                      </c:pt>
                      <c:pt idx="97">
                        <c:v>18</c:v>
                      </c:pt>
                      <c:pt idx="98">
                        <c:v>5</c:v>
                      </c:pt>
                      <c:pt idx="99">
                        <c:v>5</c:v>
                      </c:pt>
                      <c:pt idx="100">
                        <c:v>9</c:v>
                      </c:pt>
                      <c:pt idx="101">
                        <c:v>13</c:v>
                      </c:pt>
                      <c:pt idx="102">
                        <c:v>13</c:v>
                      </c:pt>
                      <c:pt idx="103">
                        <c:v>10</c:v>
                      </c:pt>
                      <c:pt idx="104">
                        <c:v>12</c:v>
                      </c:pt>
                      <c:pt idx="105">
                        <c:v>12</c:v>
                      </c:pt>
                      <c:pt idx="106">
                        <c:v>12</c:v>
                      </c:pt>
                      <c:pt idx="107">
                        <c:v>12</c:v>
                      </c:pt>
                      <c:pt idx="108">
                        <c:v>13</c:v>
                      </c:pt>
                      <c:pt idx="109">
                        <c:v>15</c:v>
                      </c:pt>
                      <c:pt idx="110">
                        <c:v>15</c:v>
                      </c:pt>
                      <c:pt idx="111">
                        <c:v>14</c:v>
                      </c:pt>
                      <c:pt idx="112">
                        <c:v>14</c:v>
                      </c:pt>
                      <c:pt idx="113">
                        <c:v>14</c:v>
                      </c:pt>
                      <c:pt idx="114">
                        <c:v>14</c:v>
                      </c:pt>
                      <c:pt idx="115">
                        <c:v>14</c:v>
                      </c:pt>
                      <c:pt idx="116">
                        <c:v>16</c:v>
                      </c:pt>
                      <c:pt idx="117">
                        <c:v>26</c:v>
                      </c:pt>
                      <c:pt idx="118">
                        <c:v>10</c:v>
                      </c:pt>
                      <c:pt idx="119">
                        <c:v>15</c:v>
                      </c:pt>
                      <c:pt idx="120">
                        <c:v>14</c:v>
                      </c:pt>
                      <c:pt idx="121">
                        <c:v>3</c:v>
                      </c:pt>
                      <c:pt idx="122">
                        <c:v>16</c:v>
                      </c:pt>
                      <c:pt idx="123">
                        <c:v>16</c:v>
                      </c:pt>
                      <c:pt idx="124">
                        <c:v>24</c:v>
                      </c:pt>
                      <c:pt idx="125">
                        <c:v>10</c:v>
                      </c:pt>
                      <c:pt idx="126">
                        <c:v>15</c:v>
                      </c:pt>
                      <c:pt idx="127">
                        <c:v>15</c:v>
                      </c:pt>
                      <c:pt idx="128">
                        <c:v>15</c:v>
                      </c:pt>
                      <c:pt idx="129">
                        <c:v>15</c:v>
                      </c:pt>
                      <c:pt idx="130">
                        <c:v>15</c:v>
                      </c:pt>
                      <c:pt idx="131">
                        <c:v>24</c:v>
                      </c:pt>
                      <c:pt idx="132">
                        <c:v>1</c:v>
                      </c:pt>
                      <c:pt idx="133">
                        <c:v>11</c:v>
                      </c:pt>
                      <c:pt idx="134">
                        <c:v>13</c:v>
                      </c:pt>
                      <c:pt idx="135">
                        <c:v>27</c:v>
                      </c:pt>
                      <c:pt idx="136">
                        <c:v>18</c:v>
                      </c:pt>
                      <c:pt idx="137">
                        <c:v>18</c:v>
                      </c:pt>
                      <c:pt idx="138">
                        <c:v>6</c:v>
                      </c:pt>
                      <c:pt idx="139">
                        <c:v>1</c:v>
                      </c:pt>
                      <c:pt idx="140">
                        <c:v>1</c:v>
                      </c:pt>
                      <c:pt idx="141">
                        <c:v>10</c:v>
                      </c:pt>
                      <c:pt idx="142">
                        <c:v>10</c:v>
                      </c:pt>
                      <c:pt idx="143">
                        <c:v>26</c:v>
                      </c:pt>
                      <c:pt idx="144">
                        <c:v>14</c:v>
                      </c:pt>
                      <c:pt idx="145">
                        <c:v>14</c:v>
                      </c:pt>
                      <c:pt idx="146">
                        <c:v>11</c:v>
                      </c:pt>
                      <c:pt idx="147">
                        <c:v>3</c:v>
                      </c:pt>
                      <c:pt idx="148">
                        <c:v>12</c:v>
                      </c:pt>
                      <c:pt idx="149">
                        <c:v>1</c:v>
                      </c:pt>
                      <c:pt idx="150">
                        <c:v>1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7</c:v>
                      </c:pt>
                      <c:pt idx="154">
                        <c:v>17</c:v>
                      </c:pt>
                      <c:pt idx="155">
                        <c:v>2</c:v>
                      </c:pt>
                      <c:pt idx="156">
                        <c:v>18</c:v>
                      </c:pt>
                      <c:pt idx="157">
                        <c:v>18</c:v>
                      </c:pt>
                      <c:pt idx="158">
                        <c:v>18</c:v>
                      </c:pt>
                      <c:pt idx="159">
                        <c:v>26</c:v>
                      </c:pt>
                      <c:pt idx="160">
                        <c:v>1</c:v>
                      </c:pt>
                      <c:pt idx="161">
                        <c:v>2</c:v>
                      </c:pt>
                      <c:pt idx="162">
                        <c:v>20</c:v>
                      </c:pt>
                      <c:pt idx="163">
                        <c:v>18</c:v>
                      </c:pt>
                      <c:pt idx="164">
                        <c:v>21</c:v>
                      </c:pt>
                      <c:pt idx="165">
                        <c:v>21</c:v>
                      </c:pt>
                      <c:pt idx="166">
                        <c:v>16</c:v>
                      </c:pt>
                      <c:pt idx="167">
                        <c:v>24</c:v>
                      </c:pt>
                      <c:pt idx="168">
                        <c:v>15</c:v>
                      </c:pt>
                      <c:pt idx="169">
                        <c:v>22</c:v>
                      </c:pt>
                      <c:pt idx="170">
                        <c:v>15</c:v>
                      </c:pt>
                      <c:pt idx="171">
                        <c:v>18</c:v>
                      </c:pt>
                      <c:pt idx="172">
                        <c:v>8</c:v>
                      </c:pt>
                      <c:pt idx="173">
                        <c:v>17</c:v>
                      </c:pt>
                      <c:pt idx="174">
                        <c:v>17</c:v>
                      </c:pt>
                      <c:pt idx="175">
                        <c:v>14</c:v>
                      </c:pt>
                      <c:pt idx="176">
                        <c:v>14</c:v>
                      </c:pt>
                      <c:pt idx="177">
                        <c:v>16</c:v>
                      </c:pt>
                      <c:pt idx="178">
                        <c:v>1</c:v>
                      </c:pt>
                      <c:pt idx="179">
                        <c:v>5</c:v>
                      </c:pt>
                      <c:pt idx="180">
                        <c:v>1</c:v>
                      </c:pt>
                      <c:pt idx="181">
                        <c:v>18</c:v>
                      </c:pt>
                      <c:pt idx="182">
                        <c:v>16</c:v>
                      </c:pt>
                      <c:pt idx="183">
                        <c:v>16</c:v>
                      </c:pt>
                      <c:pt idx="184">
                        <c:v>11</c:v>
                      </c:pt>
                      <c:pt idx="185">
                        <c:v>21</c:v>
                      </c:pt>
                      <c:pt idx="186">
                        <c:v>21</c:v>
                      </c:pt>
                      <c:pt idx="187">
                        <c:v>17</c:v>
                      </c:pt>
                      <c:pt idx="188">
                        <c:v>17</c:v>
                      </c:pt>
                      <c:pt idx="189">
                        <c:v>17</c:v>
                      </c:pt>
                      <c:pt idx="190">
                        <c:v>17</c:v>
                      </c:pt>
                      <c:pt idx="191">
                        <c:v>17</c:v>
                      </c:pt>
                      <c:pt idx="192">
                        <c:v>16</c:v>
                      </c:pt>
                      <c:pt idx="193">
                        <c:v>16</c:v>
                      </c:pt>
                      <c:pt idx="194">
                        <c:v>11</c:v>
                      </c:pt>
                      <c:pt idx="195">
                        <c:v>11</c:v>
                      </c:pt>
                      <c:pt idx="196">
                        <c:v>21</c:v>
                      </c:pt>
                      <c:pt idx="197">
                        <c:v>18</c:v>
                      </c:pt>
                      <c:pt idx="198">
                        <c:v>23</c:v>
                      </c:pt>
                      <c:pt idx="199">
                        <c:v>10</c:v>
                      </c:pt>
                      <c:pt idx="200">
                        <c:v>10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Stations!$N$4:$N$204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29.632603579393969</c:v>
                      </c:pt>
                      <c:pt idx="1">
                        <c:v>37.43538734277206</c:v>
                      </c:pt>
                      <c:pt idx="2">
                        <c:v>-5.0972957967574315</c:v>
                      </c:pt>
                      <c:pt idx="3">
                        <c:v>37.506026810106732</c:v>
                      </c:pt>
                      <c:pt idx="4">
                        <c:v>37.788106992037527</c:v>
                      </c:pt>
                      <c:pt idx="5">
                        <c:v>35.603813024788877</c:v>
                      </c:pt>
                      <c:pt idx="6">
                        <c:v>22.396965191968501</c:v>
                      </c:pt>
                      <c:pt idx="7">
                        <c:v>22.396965191968501</c:v>
                      </c:pt>
                      <c:pt idx="8">
                        <c:v>-4.1404494884891845</c:v>
                      </c:pt>
                      <c:pt idx="9">
                        <c:v>34.49482478682252</c:v>
                      </c:pt>
                      <c:pt idx="10">
                        <c:v>34.502197712483586</c:v>
                      </c:pt>
                      <c:pt idx="11">
                        <c:v>0.9711722958394271</c:v>
                      </c:pt>
                      <c:pt idx="12">
                        <c:v>0.6868798541647595</c:v>
                      </c:pt>
                      <c:pt idx="13">
                        <c:v>22.872039338489277</c:v>
                      </c:pt>
                      <c:pt idx="14">
                        <c:v>29.81013136022435</c:v>
                      </c:pt>
                      <c:pt idx="15">
                        <c:v>20.74852590980958</c:v>
                      </c:pt>
                      <c:pt idx="16">
                        <c:v>21.304237920209015</c:v>
                      </c:pt>
                      <c:pt idx="17">
                        <c:v>9.8092755156435576</c:v>
                      </c:pt>
                      <c:pt idx="18">
                        <c:v>2.4041955799411294</c:v>
                      </c:pt>
                      <c:pt idx="19">
                        <c:v>2.4041955799411294</c:v>
                      </c:pt>
                      <c:pt idx="20">
                        <c:v>-0.71539676376724015</c:v>
                      </c:pt>
                      <c:pt idx="21">
                        <c:v>-0.71539676376724015</c:v>
                      </c:pt>
                      <c:pt idx="22">
                        <c:v>1.9914259644912786</c:v>
                      </c:pt>
                      <c:pt idx="23">
                        <c:v>2.3836749079105655</c:v>
                      </c:pt>
                      <c:pt idx="24">
                        <c:v>2.3836749079105655</c:v>
                      </c:pt>
                      <c:pt idx="25">
                        <c:v>2.3836749079105655</c:v>
                      </c:pt>
                      <c:pt idx="26">
                        <c:v>0.52813930046538748</c:v>
                      </c:pt>
                      <c:pt idx="27">
                        <c:v>0.52813930046538748</c:v>
                      </c:pt>
                      <c:pt idx="28">
                        <c:v>3.6685623173769222</c:v>
                      </c:pt>
                      <c:pt idx="29">
                        <c:v>1.6553366977395281</c:v>
                      </c:pt>
                      <c:pt idx="30">
                        <c:v>1.6553366977395281</c:v>
                      </c:pt>
                      <c:pt idx="31">
                        <c:v>3.4359671833119076</c:v>
                      </c:pt>
                      <c:pt idx="32">
                        <c:v>29.760464527248121</c:v>
                      </c:pt>
                      <c:pt idx="33">
                        <c:v>29.760464527248121</c:v>
                      </c:pt>
                      <c:pt idx="34">
                        <c:v>17.404300520591672</c:v>
                      </c:pt>
                      <c:pt idx="35">
                        <c:v>17.404300520591672</c:v>
                      </c:pt>
                      <c:pt idx="36">
                        <c:v>37.43538734277206</c:v>
                      </c:pt>
                      <c:pt idx="37">
                        <c:v>1.1938859529921646</c:v>
                      </c:pt>
                      <c:pt idx="38">
                        <c:v>1.1938859529921646</c:v>
                      </c:pt>
                      <c:pt idx="39">
                        <c:v>40.313627274395301</c:v>
                      </c:pt>
                      <c:pt idx="40">
                        <c:v>40.313627274395301</c:v>
                      </c:pt>
                      <c:pt idx="41">
                        <c:v>1.8146709164672823</c:v>
                      </c:pt>
                      <c:pt idx="42">
                        <c:v>0.1323268306791365</c:v>
                      </c:pt>
                      <c:pt idx="43">
                        <c:v>-3.4775421995185463</c:v>
                      </c:pt>
                      <c:pt idx="44">
                        <c:v>46.347084922746042</c:v>
                      </c:pt>
                      <c:pt idx="45">
                        <c:v>46.347084922746042</c:v>
                      </c:pt>
                      <c:pt idx="46">
                        <c:v>25.888962494719468</c:v>
                      </c:pt>
                      <c:pt idx="47">
                        <c:v>16.967190138945533</c:v>
                      </c:pt>
                      <c:pt idx="48">
                        <c:v>16.967190138945533</c:v>
                      </c:pt>
                      <c:pt idx="49">
                        <c:v>16.967190138945533</c:v>
                      </c:pt>
                      <c:pt idx="50">
                        <c:v>37.788106992037548</c:v>
                      </c:pt>
                      <c:pt idx="51">
                        <c:v>37.788106992037548</c:v>
                      </c:pt>
                      <c:pt idx="52">
                        <c:v>22.872039338489277</c:v>
                      </c:pt>
                      <c:pt idx="53">
                        <c:v>-3.5764659430397789</c:v>
                      </c:pt>
                      <c:pt idx="54">
                        <c:v>2.6354911082517174</c:v>
                      </c:pt>
                      <c:pt idx="55">
                        <c:v>32.132183924376911</c:v>
                      </c:pt>
                      <c:pt idx="56">
                        <c:v>32.132183924376911</c:v>
                      </c:pt>
                      <c:pt idx="57">
                        <c:v>55.674858503073523</c:v>
                      </c:pt>
                      <c:pt idx="58">
                        <c:v>-1.9488382591179347</c:v>
                      </c:pt>
                      <c:pt idx="59">
                        <c:v>2.348431185013478</c:v>
                      </c:pt>
                      <c:pt idx="60">
                        <c:v>2.348431185013478</c:v>
                      </c:pt>
                      <c:pt idx="61">
                        <c:v>17.966681648622703</c:v>
                      </c:pt>
                      <c:pt idx="62">
                        <c:v>17.966681648622703</c:v>
                      </c:pt>
                      <c:pt idx="63">
                        <c:v>17.966681648622703</c:v>
                      </c:pt>
                      <c:pt idx="64">
                        <c:v>17.966681648622703</c:v>
                      </c:pt>
                      <c:pt idx="65">
                        <c:v>2.9616267390638322</c:v>
                      </c:pt>
                      <c:pt idx="66">
                        <c:v>22.872039338489426</c:v>
                      </c:pt>
                      <c:pt idx="67">
                        <c:v>22.872039338489426</c:v>
                      </c:pt>
                      <c:pt idx="68">
                        <c:v>37.43538734277206</c:v>
                      </c:pt>
                      <c:pt idx="69">
                        <c:v>-0.33173605979251825</c:v>
                      </c:pt>
                      <c:pt idx="70">
                        <c:v>40.980449205955289</c:v>
                      </c:pt>
                      <c:pt idx="71">
                        <c:v>31.76209839729643</c:v>
                      </c:pt>
                      <c:pt idx="72">
                        <c:v>13.664308430072621</c:v>
                      </c:pt>
                      <c:pt idx="73">
                        <c:v>13.664308430072621</c:v>
                      </c:pt>
                      <c:pt idx="74">
                        <c:v>37.211616654277414</c:v>
                      </c:pt>
                      <c:pt idx="75">
                        <c:v>37.211616654277414</c:v>
                      </c:pt>
                      <c:pt idx="76">
                        <c:v>17.21742194373752</c:v>
                      </c:pt>
                      <c:pt idx="77">
                        <c:v>35.749953804762299</c:v>
                      </c:pt>
                      <c:pt idx="78">
                        <c:v>-3.5868889855595003</c:v>
                      </c:pt>
                      <c:pt idx="79">
                        <c:v>-3.5868889855595003</c:v>
                      </c:pt>
                      <c:pt idx="80">
                        <c:v>33.779572272739607</c:v>
                      </c:pt>
                      <c:pt idx="81">
                        <c:v>0.30343346453450737</c:v>
                      </c:pt>
                      <c:pt idx="82">
                        <c:v>30.824891369853628</c:v>
                      </c:pt>
                      <c:pt idx="83">
                        <c:v>37.435387342772167</c:v>
                      </c:pt>
                      <c:pt idx="84">
                        <c:v>18.842753090284234</c:v>
                      </c:pt>
                      <c:pt idx="85">
                        <c:v>18.842753090284234</c:v>
                      </c:pt>
                      <c:pt idx="86">
                        <c:v>34.495005810849563</c:v>
                      </c:pt>
                      <c:pt idx="87">
                        <c:v>34.502197712483586</c:v>
                      </c:pt>
                      <c:pt idx="88">
                        <c:v>22.872039338489426</c:v>
                      </c:pt>
                      <c:pt idx="89">
                        <c:v>22.872039338489426</c:v>
                      </c:pt>
                      <c:pt idx="90">
                        <c:v>22.872039338489426</c:v>
                      </c:pt>
                      <c:pt idx="91">
                        <c:v>22.872039338489426</c:v>
                      </c:pt>
                      <c:pt idx="92">
                        <c:v>22.872039338489426</c:v>
                      </c:pt>
                      <c:pt idx="93">
                        <c:v>22.872039338489426</c:v>
                      </c:pt>
                      <c:pt idx="94">
                        <c:v>48.380221961930516</c:v>
                      </c:pt>
                      <c:pt idx="95">
                        <c:v>3.2918961095852115</c:v>
                      </c:pt>
                      <c:pt idx="96">
                        <c:v>3.2918961095852115</c:v>
                      </c:pt>
                      <c:pt idx="97">
                        <c:v>-0.98850642045995507</c:v>
                      </c:pt>
                      <c:pt idx="98">
                        <c:v>30.749469347833642</c:v>
                      </c:pt>
                      <c:pt idx="99">
                        <c:v>30.404685188988218</c:v>
                      </c:pt>
                      <c:pt idx="100">
                        <c:v>22.898651835853158</c:v>
                      </c:pt>
                      <c:pt idx="101">
                        <c:v>7.228164940043289</c:v>
                      </c:pt>
                      <c:pt idx="102">
                        <c:v>7.228164940043289</c:v>
                      </c:pt>
                      <c:pt idx="103">
                        <c:v>26.374817717887421</c:v>
                      </c:pt>
                      <c:pt idx="104">
                        <c:v>15.773786651739462</c:v>
                      </c:pt>
                      <c:pt idx="105">
                        <c:v>13.238075374157752</c:v>
                      </c:pt>
                      <c:pt idx="106">
                        <c:v>13.238075374157752</c:v>
                      </c:pt>
                      <c:pt idx="107">
                        <c:v>13.238075374157752</c:v>
                      </c:pt>
                      <c:pt idx="108">
                        <c:v>7.9020553134234328</c:v>
                      </c:pt>
                      <c:pt idx="109">
                        <c:v>2.3355769876479697</c:v>
                      </c:pt>
                      <c:pt idx="110">
                        <c:v>2.3355769876479697</c:v>
                      </c:pt>
                      <c:pt idx="111">
                        <c:v>7.3549869908164425</c:v>
                      </c:pt>
                      <c:pt idx="112">
                        <c:v>7.3549869908164425</c:v>
                      </c:pt>
                      <c:pt idx="113">
                        <c:v>7.3549869908164425</c:v>
                      </c:pt>
                      <c:pt idx="114">
                        <c:v>7.3549869908164425</c:v>
                      </c:pt>
                      <c:pt idx="115">
                        <c:v>7.3549869908164425</c:v>
                      </c:pt>
                      <c:pt idx="116">
                        <c:v>-0.51103417312041943</c:v>
                      </c:pt>
                      <c:pt idx="117">
                        <c:v>-4.9904221139931844</c:v>
                      </c:pt>
                      <c:pt idx="118">
                        <c:v>23.924649531449678</c:v>
                      </c:pt>
                      <c:pt idx="119">
                        <c:v>2.1790948142879176</c:v>
                      </c:pt>
                      <c:pt idx="120">
                        <c:v>8.9691226647758917</c:v>
                      </c:pt>
                      <c:pt idx="121">
                        <c:v>34.495005810849506</c:v>
                      </c:pt>
                      <c:pt idx="122">
                        <c:v>1.2465141636691202</c:v>
                      </c:pt>
                      <c:pt idx="123">
                        <c:v>1.2465141636691202</c:v>
                      </c:pt>
                      <c:pt idx="124">
                        <c:v>3.2241439873943802</c:v>
                      </c:pt>
                      <c:pt idx="125">
                        <c:v>22.396965191968452</c:v>
                      </c:pt>
                      <c:pt idx="126">
                        <c:v>2.2418621605244566</c:v>
                      </c:pt>
                      <c:pt idx="127">
                        <c:v>2.2418621605244566</c:v>
                      </c:pt>
                      <c:pt idx="128">
                        <c:v>2.2418621605244566</c:v>
                      </c:pt>
                      <c:pt idx="129">
                        <c:v>2.2418621605244566</c:v>
                      </c:pt>
                      <c:pt idx="130">
                        <c:v>2.2418621605244566</c:v>
                      </c:pt>
                      <c:pt idx="131">
                        <c:v>2.956853315861109</c:v>
                      </c:pt>
                      <c:pt idx="132">
                        <c:v>37.788106992037527</c:v>
                      </c:pt>
                      <c:pt idx="133">
                        <c:v>18.842753090284234</c:v>
                      </c:pt>
                      <c:pt idx="134">
                        <c:v>7.228164940043289</c:v>
                      </c:pt>
                      <c:pt idx="135">
                        <c:v>-6.0516851609134905</c:v>
                      </c:pt>
                      <c:pt idx="136">
                        <c:v>4.750573606718012</c:v>
                      </c:pt>
                      <c:pt idx="137">
                        <c:v>4.750573606718012</c:v>
                      </c:pt>
                      <c:pt idx="138">
                        <c:v>30.824891369853628</c:v>
                      </c:pt>
                      <c:pt idx="139">
                        <c:v>40.313627274395209</c:v>
                      </c:pt>
                      <c:pt idx="140">
                        <c:v>40.313627274395202</c:v>
                      </c:pt>
                      <c:pt idx="141">
                        <c:v>22.396965191968452</c:v>
                      </c:pt>
                      <c:pt idx="142">
                        <c:v>22.396965191968452</c:v>
                      </c:pt>
                      <c:pt idx="143">
                        <c:v>-3.4796155636818225</c:v>
                      </c:pt>
                      <c:pt idx="144">
                        <c:v>7.2211090743854136</c:v>
                      </c:pt>
                      <c:pt idx="145">
                        <c:v>7.2211090743854136</c:v>
                      </c:pt>
                      <c:pt idx="146">
                        <c:v>18.842753090284234</c:v>
                      </c:pt>
                      <c:pt idx="147">
                        <c:v>34.49482478682252</c:v>
                      </c:pt>
                      <c:pt idx="148">
                        <c:v>15.773786651739462</c:v>
                      </c:pt>
                      <c:pt idx="149">
                        <c:v>40.31362727439528</c:v>
                      </c:pt>
                      <c:pt idx="150">
                        <c:v>40.313627274395316</c:v>
                      </c:pt>
                      <c:pt idx="151">
                        <c:v>57.961348336957712</c:v>
                      </c:pt>
                      <c:pt idx="152">
                        <c:v>57.347481027237365</c:v>
                      </c:pt>
                      <c:pt idx="153">
                        <c:v>33.779395849061203</c:v>
                      </c:pt>
                      <c:pt idx="154">
                        <c:v>1.2604969832135651</c:v>
                      </c:pt>
                      <c:pt idx="155">
                        <c:v>30.600051515481876</c:v>
                      </c:pt>
                      <c:pt idx="156">
                        <c:v>1.6330076697483011</c:v>
                      </c:pt>
                      <c:pt idx="157">
                        <c:v>1.6330076697483011</c:v>
                      </c:pt>
                      <c:pt idx="158">
                        <c:v>1.6330076697483011</c:v>
                      </c:pt>
                      <c:pt idx="159">
                        <c:v>-3.4346299351524867</c:v>
                      </c:pt>
                      <c:pt idx="160">
                        <c:v>40.313848378608483</c:v>
                      </c:pt>
                      <c:pt idx="161">
                        <c:v>30.600051515481876</c:v>
                      </c:pt>
                      <c:pt idx="162">
                        <c:v>-4.5817651085461</c:v>
                      </c:pt>
                      <c:pt idx="163">
                        <c:v>-1.9490807843084237</c:v>
                      </c:pt>
                      <c:pt idx="164">
                        <c:v>-4.6641860957070493</c:v>
                      </c:pt>
                      <c:pt idx="165">
                        <c:v>-4.6641860957070493</c:v>
                      </c:pt>
                      <c:pt idx="166">
                        <c:v>1.7803951198761869</c:v>
                      </c:pt>
                      <c:pt idx="167">
                        <c:v>0.51436119710935135</c:v>
                      </c:pt>
                      <c:pt idx="168">
                        <c:v>2.3355769876479697</c:v>
                      </c:pt>
                      <c:pt idx="169">
                        <c:v>-4.8957873076866694</c:v>
                      </c:pt>
                      <c:pt idx="170">
                        <c:v>2.0230267853293098</c:v>
                      </c:pt>
                      <c:pt idx="171">
                        <c:v>3.5814151134143062</c:v>
                      </c:pt>
                      <c:pt idx="172">
                        <c:v>29.063719233824315</c:v>
                      </c:pt>
                      <c:pt idx="173">
                        <c:v>0.80328583134705811</c:v>
                      </c:pt>
                      <c:pt idx="174">
                        <c:v>0.80328583134705811</c:v>
                      </c:pt>
                      <c:pt idx="175">
                        <c:v>6.5313727694234398</c:v>
                      </c:pt>
                      <c:pt idx="176">
                        <c:v>6.4583603984437223</c:v>
                      </c:pt>
                      <c:pt idx="177">
                        <c:v>-0.71356914405133065</c:v>
                      </c:pt>
                      <c:pt idx="178">
                        <c:v>47.264690056718344</c:v>
                      </c:pt>
                      <c:pt idx="179">
                        <c:v>33.053435833006731</c:v>
                      </c:pt>
                      <c:pt idx="180">
                        <c:v>53.524640905579552</c:v>
                      </c:pt>
                      <c:pt idx="181">
                        <c:v>-1.2163692787511795</c:v>
                      </c:pt>
                      <c:pt idx="182">
                        <c:v>0.50712836013982576</c:v>
                      </c:pt>
                      <c:pt idx="183">
                        <c:v>0.52136343323608803</c:v>
                      </c:pt>
                      <c:pt idx="184">
                        <c:v>16.363759799888172</c:v>
                      </c:pt>
                      <c:pt idx="185">
                        <c:v>-4.989771527129804</c:v>
                      </c:pt>
                      <c:pt idx="186">
                        <c:v>-4.989771527129804</c:v>
                      </c:pt>
                      <c:pt idx="187">
                        <c:v>0.847242940339063</c:v>
                      </c:pt>
                      <c:pt idx="188">
                        <c:v>0.847242940339063</c:v>
                      </c:pt>
                      <c:pt idx="189">
                        <c:v>0.847242940339063</c:v>
                      </c:pt>
                      <c:pt idx="190">
                        <c:v>0.847242940339063</c:v>
                      </c:pt>
                      <c:pt idx="191">
                        <c:v>0.847242940339063</c:v>
                      </c:pt>
                      <c:pt idx="192">
                        <c:v>0.40809479666173543</c:v>
                      </c:pt>
                      <c:pt idx="193">
                        <c:v>0.40809479666173543</c:v>
                      </c:pt>
                      <c:pt idx="194">
                        <c:v>16.967190138945568</c:v>
                      </c:pt>
                      <c:pt idx="195">
                        <c:v>16.967190138945568</c:v>
                      </c:pt>
                      <c:pt idx="196">
                        <c:v>-4.9797223776726911</c:v>
                      </c:pt>
                      <c:pt idx="197">
                        <c:v>-2.3522312526875573</c:v>
                      </c:pt>
                      <c:pt idx="198">
                        <c:v>-1.4888954838723705</c:v>
                      </c:pt>
                      <c:pt idx="199">
                        <c:v>23.168357448527125</c:v>
                      </c:pt>
                      <c:pt idx="200">
                        <c:v>23.168357448527125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1DCA-4D44-ACDD-6147FA6E3873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Stations!$O$3</c15:sqref>
                        </c15:formulaRef>
                      </c:ext>
                    </c:extLst>
                    <c:strCache>
                      <c:ptCount val="1"/>
                      <c:pt idx="0">
                        <c:v>PS Nodal Price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Stations!$K$4:$K$204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1</c:v>
                      </c:pt>
                      <c:pt idx="1">
                        <c:v>1</c:v>
                      </c:pt>
                      <c:pt idx="2">
                        <c:v>21</c:v>
                      </c:pt>
                      <c:pt idx="3">
                        <c:v>7</c:v>
                      </c:pt>
                      <c:pt idx="4">
                        <c:v>1</c:v>
                      </c:pt>
                      <c:pt idx="5">
                        <c:v>7</c:v>
                      </c:pt>
                      <c:pt idx="6">
                        <c:v>10</c:v>
                      </c:pt>
                      <c:pt idx="7">
                        <c:v>10</c:v>
                      </c:pt>
                      <c:pt idx="8">
                        <c:v>21</c:v>
                      </c:pt>
                      <c:pt idx="9">
                        <c:v>3</c:v>
                      </c:pt>
                      <c:pt idx="10">
                        <c:v>3</c:v>
                      </c:pt>
                      <c:pt idx="11">
                        <c:v>17</c:v>
                      </c:pt>
                      <c:pt idx="12">
                        <c:v>17</c:v>
                      </c:pt>
                      <c:pt idx="13">
                        <c:v>10</c:v>
                      </c:pt>
                      <c:pt idx="14">
                        <c:v>1</c:v>
                      </c:pt>
                      <c:pt idx="15">
                        <c:v>11</c:v>
                      </c:pt>
                      <c:pt idx="16">
                        <c:v>11</c:v>
                      </c:pt>
                      <c:pt idx="17">
                        <c:v>13</c:v>
                      </c:pt>
                      <c:pt idx="18">
                        <c:v>16</c:v>
                      </c:pt>
                      <c:pt idx="19">
                        <c:v>16</c:v>
                      </c:pt>
                      <c:pt idx="20">
                        <c:v>25</c:v>
                      </c:pt>
                      <c:pt idx="21">
                        <c:v>25</c:v>
                      </c:pt>
                      <c:pt idx="22">
                        <c:v>18</c:v>
                      </c:pt>
                      <c:pt idx="23">
                        <c:v>18</c:v>
                      </c:pt>
                      <c:pt idx="24">
                        <c:v>18</c:v>
                      </c:pt>
                      <c:pt idx="25">
                        <c:v>18</c:v>
                      </c:pt>
                      <c:pt idx="26">
                        <c:v>24</c:v>
                      </c:pt>
                      <c:pt idx="27">
                        <c:v>24</c:v>
                      </c:pt>
                      <c:pt idx="28">
                        <c:v>24</c:v>
                      </c:pt>
                      <c:pt idx="29">
                        <c:v>16</c:v>
                      </c:pt>
                      <c:pt idx="30">
                        <c:v>16</c:v>
                      </c:pt>
                      <c:pt idx="31">
                        <c:v>24</c:v>
                      </c:pt>
                      <c:pt idx="32">
                        <c:v>5</c:v>
                      </c:pt>
                      <c:pt idx="33">
                        <c:v>5</c:v>
                      </c:pt>
                      <c:pt idx="34">
                        <c:v>11</c:v>
                      </c:pt>
                      <c:pt idx="35">
                        <c:v>11</c:v>
                      </c:pt>
                      <c:pt idx="36">
                        <c:v>1</c:v>
                      </c:pt>
                      <c:pt idx="37">
                        <c:v>16</c:v>
                      </c:pt>
                      <c:pt idx="38">
                        <c:v>16</c:v>
                      </c:pt>
                      <c:pt idx="39">
                        <c:v>1</c:v>
                      </c:pt>
                      <c:pt idx="40">
                        <c:v>1</c:v>
                      </c:pt>
                      <c:pt idx="41">
                        <c:v>24</c:v>
                      </c:pt>
                      <c:pt idx="42">
                        <c:v>16</c:v>
                      </c:pt>
                      <c:pt idx="43">
                        <c:v>25</c:v>
                      </c:pt>
                      <c:pt idx="44">
                        <c:v>7</c:v>
                      </c:pt>
                      <c:pt idx="45">
                        <c:v>7</c:v>
                      </c:pt>
                      <c:pt idx="46">
                        <c:v>8</c:v>
                      </c:pt>
                      <c:pt idx="47">
                        <c:v>11</c:v>
                      </c:pt>
                      <c:pt idx="48">
                        <c:v>11</c:v>
                      </c:pt>
                      <c:pt idx="49">
                        <c:v>11</c:v>
                      </c:pt>
                      <c:pt idx="50">
                        <c:v>1</c:v>
                      </c:pt>
                      <c:pt idx="51">
                        <c:v>1</c:v>
                      </c:pt>
                      <c:pt idx="52">
                        <c:v>10</c:v>
                      </c:pt>
                      <c:pt idx="53">
                        <c:v>25</c:v>
                      </c:pt>
                      <c:pt idx="54">
                        <c:v>19</c:v>
                      </c:pt>
                      <c:pt idx="55">
                        <c:v>1</c:v>
                      </c:pt>
                      <c:pt idx="56">
                        <c:v>1</c:v>
                      </c:pt>
                      <c:pt idx="57">
                        <c:v>1</c:v>
                      </c:pt>
                      <c:pt idx="58">
                        <c:v>18</c:v>
                      </c:pt>
                      <c:pt idx="59">
                        <c:v>15</c:v>
                      </c:pt>
                      <c:pt idx="60">
                        <c:v>15</c:v>
                      </c:pt>
                      <c:pt idx="61">
                        <c:v>11</c:v>
                      </c:pt>
                      <c:pt idx="62">
                        <c:v>11</c:v>
                      </c:pt>
                      <c:pt idx="63">
                        <c:v>11</c:v>
                      </c:pt>
                      <c:pt idx="64">
                        <c:v>11</c:v>
                      </c:pt>
                      <c:pt idx="65">
                        <c:v>24</c:v>
                      </c:pt>
                      <c:pt idx="66">
                        <c:v>10</c:v>
                      </c:pt>
                      <c:pt idx="67">
                        <c:v>10</c:v>
                      </c:pt>
                      <c:pt idx="68">
                        <c:v>1</c:v>
                      </c:pt>
                      <c:pt idx="69">
                        <c:v>18</c:v>
                      </c:pt>
                      <c:pt idx="70">
                        <c:v>4</c:v>
                      </c:pt>
                      <c:pt idx="71">
                        <c:v>5</c:v>
                      </c:pt>
                      <c:pt idx="72">
                        <c:v>12</c:v>
                      </c:pt>
                      <c:pt idx="73">
                        <c:v>12</c:v>
                      </c:pt>
                      <c:pt idx="74">
                        <c:v>1</c:v>
                      </c:pt>
                      <c:pt idx="75">
                        <c:v>1</c:v>
                      </c:pt>
                      <c:pt idx="76">
                        <c:v>11</c:v>
                      </c:pt>
                      <c:pt idx="77">
                        <c:v>3</c:v>
                      </c:pt>
                      <c:pt idx="78">
                        <c:v>26</c:v>
                      </c:pt>
                      <c:pt idx="79">
                        <c:v>26</c:v>
                      </c:pt>
                      <c:pt idx="80">
                        <c:v>7</c:v>
                      </c:pt>
                      <c:pt idx="81">
                        <c:v>16</c:v>
                      </c:pt>
                      <c:pt idx="82">
                        <c:v>6</c:v>
                      </c:pt>
                      <c:pt idx="83">
                        <c:v>1</c:v>
                      </c:pt>
                      <c:pt idx="84">
                        <c:v>11</c:v>
                      </c:pt>
                      <c:pt idx="85">
                        <c:v>11</c:v>
                      </c:pt>
                      <c:pt idx="86">
                        <c:v>3</c:v>
                      </c:pt>
                      <c:pt idx="87">
                        <c:v>3</c:v>
                      </c:pt>
                      <c:pt idx="88">
                        <c:v>10</c:v>
                      </c:pt>
                      <c:pt idx="89">
                        <c:v>10</c:v>
                      </c:pt>
                      <c:pt idx="90">
                        <c:v>10</c:v>
                      </c:pt>
                      <c:pt idx="91">
                        <c:v>10</c:v>
                      </c:pt>
                      <c:pt idx="92">
                        <c:v>10</c:v>
                      </c:pt>
                      <c:pt idx="93">
                        <c:v>10</c:v>
                      </c:pt>
                      <c:pt idx="94">
                        <c:v>1</c:v>
                      </c:pt>
                      <c:pt idx="95">
                        <c:v>24</c:v>
                      </c:pt>
                      <c:pt idx="96">
                        <c:v>24</c:v>
                      </c:pt>
                      <c:pt idx="97">
                        <c:v>18</c:v>
                      </c:pt>
                      <c:pt idx="98">
                        <c:v>5</c:v>
                      </c:pt>
                      <c:pt idx="99">
                        <c:v>5</c:v>
                      </c:pt>
                      <c:pt idx="100">
                        <c:v>9</c:v>
                      </c:pt>
                      <c:pt idx="101">
                        <c:v>13</c:v>
                      </c:pt>
                      <c:pt idx="102">
                        <c:v>13</c:v>
                      </c:pt>
                      <c:pt idx="103">
                        <c:v>10</c:v>
                      </c:pt>
                      <c:pt idx="104">
                        <c:v>12</c:v>
                      </c:pt>
                      <c:pt idx="105">
                        <c:v>12</c:v>
                      </c:pt>
                      <c:pt idx="106">
                        <c:v>12</c:v>
                      </c:pt>
                      <c:pt idx="107">
                        <c:v>12</c:v>
                      </c:pt>
                      <c:pt idx="108">
                        <c:v>13</c:v>
                      </c:pt>
                      <c:pt idx="109">
                        <c:v>15</c:v>
                      </c:pt>
                      <c:pt idx="110">
                        <c:v>15</c:v>
                      </c:pt>
                      <c:pt idx="111">
                        <c:v>14</c:v>
                      </c:pt>
                      <c:pt idx="112">
                        <c:v>14</c:v>
                      </c:pt>
                      <c:pt idx="113">
                        <c:v>14</c:v>
                      </c:pt>
                      <c:pt idx="114">
                        <c:v>14</c:v>
                      </c:pt>
                      <c:pt idx="115">
                        <c:v>14</c:v>
                      </c:pt>
                      <c:pt idx="116">
                        <c:v>16</c:v>
                      </c:pt>
                      <c:pt idx="117">
                        <c:v>26</c:v>
                      </c:pt>
                      <c:pt idx="118">
                        <c:v>10</c:v>
                      </c:pt>
                      <c:pt idx="119">
                        <c:v>15</c:v>
                      </c:pt>
                      <c:pt idx="120">
                        <c:v>14</c:v>
                      </c:pt>
                      <c:pt idx="121">
                        <c:v>3</c:v>
                      </c:pt>
                      <c:pt idx="122">
                        <c:v>16</c:v>
                      </c:pt>
                      <c:pt idx="123">
                        <c:v>16</c:v>
                      </c:pt>
                      <c:pt idx="124">
                        <c:v>24</c:v>
                      </c:pt>
                      <c:pt idx="125">
                        <c:v>10</c:v>
                      </c:pt>
                      <c:pt idx="126">
                        <c:v>15</c:v>
                      </c:pt>
                      <c:pt idx="127">
                        <c:v>15</c:v>
                      </c:pt>
                      <c:pt idx="128">
                        <c:v>15</c:v>
                      </c:pt>
                      <c:pt idx="129">
                        <c:v>15</c:v>
                      </c:pt>
                      <c:pt idx="130">
                        <c:v>15</c:v>
                      </c:pt>
                      <c:pt idx="131">
                        <c:v>24</c:v>
                      </c:pt>
                      <c:pt idx="132">
                        <c:v>1</c:v>
                      </c:pt>
                      <c:pt idx="133">
                        <c:v>11</c:v>
                      </c:pt>
                      <c:pt idx="134">
                        <c:v>13</c:v>
                      </c:pt>
                      <c:pt idx="135">
                        <c:v>27</c:v>
                      </c:pt>
                      <c:pt idx="136">
                        <c:v>18</c:v>
                      </c:pt>
                      <c:pt idx="137">
                        <c:v>18</c:v>
                      </c:pt>
                      <c:pt idx="138">
                        <c:v>6</c:v>
                      </c:pt>
                      <c:pt idx="139">
                        <c:v>1</c:v>
                      </c:pt>
                      <c:pt idx="140">
                        <c:v>1</c:v>
                      </c:pt>
                      <c:pt idx="141">
                        <c:v>10</c:v>
                      </c:pt>
                      <c:pt idx="142">
                        <c:v>10</c:v>
                      </c:pt>
                      <c:pt idx="143">
                        <c:v>26</c:v>
                      </c:pt>
                      <c:pt idx="144">
                        <c:v>14</c:v>
                      </c:pt>
                      <c:pt idx="145">
                        <c:v>14</c:v>
                      </c:pt>
                      <c:pt idx="146">
                        <c:v>11</c:v>
                      </c:pt>
                      <c:pt idx="147">
                        <c:v>3</c:v>
                      </c:pt>
                      <c:pt idx="148">
                        <c:v>12</c:v>
                      </c:pt>
                      <c:pt idx="149">
                        <c:v>1</c:v>
                      </c:pt>
                      <c:pt idx="150">
                        <c:v>1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7</c:v>
                      </c:pt>
                      <c:pt idx="154">
                        <c:v>17</c:v>
                      </c:pt>
                      <c:pt idx="155">
                        <c:v>2</c:v>
                      </c:pt>
                      <c:pt idx="156">
                        <c:v>18</c:v>
                      </c:pt>
                      <c:pt idx="157">
                        <c:v>18</c:v>
                      </c:pt>
                      <c:pt idx="158">
                        <c:v>18</c:v>
                      </c:pt>
                      <c:pt idx="159">
                        <c:v>26</c:v>
                      </c:pt>
                      <c:pt idx="160">
                        <c:v>1</c:v>
                      </c:pt>
                      <c:pt idx="161">
                        <c:v>2</c:v>
                      </c:pt>
                      <c:pt idx="162">
                        <c:v>20</c:v>
                      </c:pt>
                      <c:pt idx="163">
                        <c:v>18</c:v>
                      </c:pt>
                      <c:pt idx="164">
                        <c:v>21</c:v>
                      </c:pt>
                      <c:pt idx="165">
                        <c:v>21</c:v>
                      </c:pt>
                      <c:pt idx="166">
                        <c:v>16</c:v>
                      </c:pt>
                      <c:pt idx="167">
                        <c:v>24</c:v>
                      </c:pt>
                      <c:pt idx="168">
                        <c:v>15</c:v>
                      </c:pt>
                      <c:pt idx="169">
                        <c:v>22</c:v>
                      </c:pt>
                      <c:pt idx="170">
                        <c:v>15</c:v>
                      </c:pt>
                      <c:pt idx="171">
                        <c:v>18</c:v>
                      </c:pt>
                      <c:pt idx="172">
                        <c:v>8</c:v>
                      </c:pt>
                      <c:pt idx="173">
                        <c:v>17</c:v>
                      </c:pt>
                      <c:pt idx="174">
                        <c:v>17</c:v>
                      </c:pt>
                      <c:pt idx="175">
                        <c:v>14</c:v>
                      </c:pt>
                      <c:pt idx="176">
                        <c:v>14</c:v>
                      </c:pt>
                      <c:pt idx="177">
                        <c:v>16</c:v>
                      </c:pt>
                      <c:pt idx="178">
                        <c:v>1</c:v>
                      </c:pt>
                      <c:pt idx="179">
                        <c:v>5</c:v>
                      </c:pt>
                      <c:pt idx="180">
                        <c:v>1</c:v>
                      </c:pt>
                      <c:pt idx="181">
                        <c:v>18</c:v>
                      </c:pt>
                      <c:pt idx="182">
                        <c:v>16</c:v>
                      </c:pt>
                      <c:pt idx="183">
                        <c:v>16</c:v>
                      </c:pt>
                      <c:pt idx="184">
                        <c:v>11</c:v>
                      </c:pt>
                      <c:pt idx="185">
                        <c:v>21</c:v>
                      </c:pt>
                      <c:pt idx="186">
                        <c:v>21</c:v>
                      </c:pt>
                      <c:pt idx="187">
                        <c:v>17</c:v>
                      </c:pt>
                      <c:pt idx="188">
                        <c:v>17</c:v>
                      </c:pt>
                      <c:pt idx="189">
                        <c:v>17</c:v>
                      </c:pt>
                      <c:pt idx="190">
                        <c:v>17</c:v>
                      </c:pt>
                      <c:pt idx="191">
                        <c:v>17</c:v>
                      </c:pt>
                      <c:pt idx="192">
                        <c:v>16</c:v>
                      </c:pt>
                      <c:pt idx="193">
                        <c:v>16</c:v>
                      </c:pt>
                      <c:pt idx="194">
                        <c:v>11</c:v>
                      </c:pt>
                      <c:pt idx="195">
                        <c:v>11</c:v>
                      </c:pt>
                      <c:pt idx="196">
                        <c:v>21</c:v>
                      </c:pt>
                      <c:pt idx="197">
                        <c:v>18</c:v>
                      </c:pt>
                      <c:pt idx="198">
                        <c:v>23</c:v>
                      </c:pt>
                      <c:pt idx="199">
                        <c:v>10</c:v>
                      </c:pt>
                      <c:pt idx="200">
                        <c:v>10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Stations!$O$4:$O$204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3.3661732987145827</c:v>
                      </c:pt>
                      <c:pt idx="1">
                        <c:v>2.8700693541318509</c:v>
                      </c:pt>
                      <c:pt idx="2">
                        <c:v>6.7326244482290782</c:v>
                      </c:pt>
                      <c:pt idx="3">
                        <c:v>4.1039609861346591</c:v>
                      </c:pt>
                      <c:pt idx="4">
                        <c:v>3.2664548438781722</c:v>
                      </c:pt>
                      <c:pt idx="5">
                        <c:v>4.2082785046407096</c:v>
                      </c:pt>
                      <c:pt idx="6">
                        <c:v>2.9918189868377238</c:v>
                      </c:pt>
                      <c:pt idx="7">
                        <c:v>2.9918189868377238</c:v>
                      </c:pt>
                      <c:pt idx="8">
                        <c:v>6.5445811106712011</c:v>
                      </c:pt>
                      <c:pt idx="9">
                        <c:v>2.9542421962852798</c:v>
                      </c:pt>
                      <c:pt idx="10">
                        <c:v>2.9542421962853158</c:v>
                      </c:pt>
                      <c:pt idx="11">
                        <c:v>2.6366534681862079</c:v>
                      </c:pt>
                      <c:pt idx="12">
                        <c:v>2.7989964143513251</c:v>
                      </c:pt>
                      <c:pt idx="13">
                        <c:v>2.9918189868377802</c:v>
                      </c:pt>
                      <c:pt idx="14">
                        <c:v>2.5682398841615002</c:v>
                      </c:pt>
                      <c:pt idx="15">
                        <c:v>2.9519338897373846</c:v>
                      </c:pt>
                      <c:pt idx="16">
                        <c:v>2.9893683779019011</c:v>
                      </c:pt>
                      <c:pt idx="17">
                        <c:v>3.4184332682727638</c:v>
                      </c:pt>
                      <c:pt idx="18">
                        <c:v>2.3882340844604015</c:v>
                      </c:pt>
                      <c:pt idx="19">
                        <c:v>2.3882340844604015</c:v>
                      </c:pt>
                      <c:pt idx="20">
                        <c:v>-4.43808608325243</c:v>
                      </c:pt>
                      <c:pt idx="21">
                        <c:v>-4.43808608325243</c:v>
                      </c:pt>
                      <c:pt idx="22">
                        <c:v>-2.6970326122764394</c:v>
                      </c:pt>
                      <c:pt idx="23">
                        <c:v>-1.8738426127998662</c:v>
                      </c:pt>
                      <c:pt idx="24">
                        <c:v>-1.8738426127998662</c:v>
                      </c:pt>
                      <c:pt idx="25">
                        <c:v>-1.8738426127998662</c:v>
                      </c:pt>
                      <c:pt idx="26">
                        <c:v>-1.8039035748584418</c:v>
                      </c:pt>
                      <c:pt idx="27">
                        <c:v>-1.7970814859410269</c:v>
                      </c:pt>
                      <c:pt idx="28">
                        <c:v>-4.8373225278318106</c:v>
                      </c:pt>
                      <c:pt idx="29">
                        <c:v>2.3549617548932034</c:v>
                      </c:pt>
                      <c:pt idx="30">
                        <c:v>2.3549617548932034</c:v>
                      </c:pt>
                      <c:pt idx="31">
                        <c:v>-4.8795060012213201</c:v>
                      </c:pt>
                      <c:pt idx="32">
                        <c:v>4.489685459518749</c:v>
                      </c:pt>
                      <c:pt idx="33">
                        <c:v>4.489685459518749</c:v>
                      </c:pt>
                      <c:pt idx="34">
                        <c:v>2.95073125436386</c:v>
                      </c:pt>
                      <c:pt idx="35">
                        <c:v>2.95073125436386</c:v>
                      </c:pt>
                      <c:pt idx="36">
                        <c:v>2.8700693541318509</c:v>
                      </c:pt>
                      <c:pt idx="37">
                        <c:v>2.3482658267130527</c:v>
                      </c:pt>
                      <c:pt idx="38">
                        <c:v>2.3482658267130527</c:v>
                      </c:pt>
                      <c:pt idx="39">
                        <c:v>3.266347669909059</c:v>
                      </c:pt>
                      <c:pt idx="40">
                        <c:v>3.266347669909059</c:v>
                      </c:pt>
                      <c:pt idx="41">
                        <c:v>-3.6424425554037554</c:v>
                      </c:pt>
                      <c:pt idx="42">
                        <c:v>4.3308691578992162</c:v>
                      </c:pt>
                      <c:pt idx="43">
                        <c:v>0.10216274195422542</c:v>
                      </c:pt>
                      <c:pt idx="44">
                        <c:v>3.7767032901831326</c:v>
                      </c:pt>
                      <c:pt idx="45">
                        <c:v>3.7767032901831326</c:v>
                      </c:pt>
                      <c:pt idx="46">
                        <c:v>4.2585844033438685</c:v>
                      </c:pt>
                      <c:pt idx="47">
                        <c:v>3.2394410000955944</c:v>
                      </c:pt>
                      <c:pt idx="48">
                        <c:v>3.2394410000955944</c:v>
                      </c:pt>
                      <c:pt idx="49">
                        <c:v>3.2394410000955944</c:v>
                      </c:pt>
                      <c:pt idx="50">
                        <c:v>3.266454843878186</c:v>
                      </c:pt>
                      <c:pt idx="51">
                        <c:v>3.266454843878186</c:v>
                      </c:pt>
                      <c:pt idx="52">
                        <c:v>2.9918189868377802</c:v>
                      </c:pt>
                      <c:pt idx="53">
                        <c:v>-0.76235809361394025</c:v>
                      </c:pt>
                      <c:pt idx="54">
                        <c:v>3.8250048440010658</c:v>
                      </c:pt>
                      <c:pt idx="55">
                        <c:v>2.2862941150716325</c:v>
                      </c:pt>
                      <c:pt idx="56">
                        <c:v>2.2862941150716325</c:v>
                      </c:pt>
                      <c:pt idx="57">
                        <c:v>2.7473658448219047</c:v>
                      </c:pt>
                      <c:pt idx="58">
                        <c:v>2.7241144481181983</c:v>
                      </c:pt>
                      <c:pt idx="59">
                        <c:v>4.2320305644205387</c:v>
                      </c:pt>
                      <c:pt idx="60">
                        <c:v>4.2320305644205387</c:v>
                      </c:pt>
                      <c:pt idx="61">
                        <c:v>2.2451071706904795</c:v>
                      </c:pt>
                      <c:pt idx="62">
                        <c:v>2.2451071706904795</c:v>
                      </c:pt>
                      <c:pt idx="63">
                        <c:v>2.2451071706904795</c:v>
                      </c:pt>
                      <c:pt idx="64">
                        <c:v>2.2451071706904795</c:v>
                      </c:pt>
                      <c:pt idx="65">
                        <c:v>-4.6866672657263813</c:v>
                      </c:pt>
                      <c:pt idx="66">
                        <c:v>2.9918189868377878</c:v>
                      </c:pt>
                      <c:pt idx="67">
                        <c:v>2.9918189868377878</c:v>
                      </c:pt>
                      <c:pt idx="68">
                        <c:v>2.8700693541318509</c:v>
                      </c:pt>
                      <c:pt idx="69">
                        <c:v>0.74321083664270571</c:v>
                      </c:pt>
                      <c:pt idx="70">
                        <c:v>2.9542421962853149</c:v>
                      </c:pt>
                      <c:pt idx="71">
                        <c:v>4.2305082719777349</c:v>
                      </c:pt>
                      <c:pt idx="72">
                        <c:v>2.4720946727699871</c:v>
                      </c:pt>
                      <c:pt idx="73">
                        <c:v>2.4720946727699871</c:v>
                      </c:pt>
                      <c:pt idx="74">
                        <c:v>2.5884609053530783</c:v>
                      </c:pt>
                      <c:pt idx="75">
                        <c:v>2.5884609053530783</c:v>
                      </c:pt>
                      <c:pt idx="76">
                        <c:v>3.2073128451012107</c:v>
                      </c:pt>
                      <c:pt idx="77">
                        <c:v>2.9609946047557143</c:v>
                      </c:pt>
                      <c:pt idx="78">
                        <c:v>-4.2359846755105393</c:v>
                      </c:pt>
                      <c:pt idx="79">
                        <c:v>-4.2359846755105393</c:v>
                      </c:pt>
                      <c:pt idx="80">
                        <c:v>4.202198792201945</c:v>
                      </c:pt>
                      <c:pt idx="81">
                        <c:v>3.9703439630823705</c:v>
                      </c:pt>
                      <c:pt idx="82">
                        <c:v>4.4657536191680656</c:v>
                      </c:pt>
                      <c:pt idx="83">
                        <c:v>2.870069354131874</c:v>
                      </c:pt>
                      <c:pt idx="84">
                        <c:v>2.9893683779019096</c:v>
                      </c:pt>
                      <c:pt idx="85">
                        <c:v>2.9893683779019096</c:v>
                      </c:pt>
                      <c:pt idx="86">
                        <c:v>2.9542421962853158</c:v>
                      </c:pt>
                      <c:pt idx="87">
                        <c:v>2.9542421962853158</c:v>
                      </c:pt>
                      <c:pt idx="88">
                        <c:v>2.9918189868377878</c:v>
                      </c:pt>
                      <c:pt idx="89">
                        <c:v>2.9918189868377878</c:v>
                      </c:pt>
                      <c:pt idx="90">
                        <c:v>2.9918189868377878</c:v>
                      </c:pt>
                      <c:pt idx="91">
                        <c:v>2.9918189868377878</c:v>
                      </c:pt>
                      <c:pt idx="92">
                        <c:v>2.9918189868377878</c:v>
                      </c:pt>
                      <c:pt idx="93">
                        <c:v>2.9918189868377878</c:v>
                      </c:pt>
                      <c:pt idx="94">
                        <c:v>2.8360356209568467</c:v>
                      </c:pt>
                      <c:pt idx="95">
                        <c:v>-4.1372450473205955</c:v>
                      </c:pt>
                      <c:pt idx="96">
                        <c:v>-4.1372450473205955</c:v>
                      </c:pt>
                      <c:pt idx="97">
                        <c:v>1.1722655092821128</c:v>
                      </c:pt>
                      <c:pt idx="98">
                        <c:v>3.0645447257368792</c:v>
                      </c:pt>
                      <c:pt idx="99">
                        <c:v>3.013791933082242</c:v>
                      </c:pt>
                      <c:pt idx="100">
                        <c:v>2.8894662974607015</c:v>
                      </c:pt>
                      <c:pt idx="101">
                        <c:v>4.1985235834622268</c:v>
                      </c:pt>
                      <c:pt idx="102">
                        <c:v>4.1855670158298688</c:v>
                      </c:pt>
                      <c:pt idx="103">
                        <c:v>2.4917154416549661</c:v>
                      </c:pt>
                      <c:pt idx="104">
                        <c:v>2.9192849304751167</c:v>
                      </c:pt>
                      <c:pt idx="105">
                        <c:v>2.8473077891298302</c:v>
                      </c:pt>
                      <c:pt idx="106">
                        <c:v>2.8473077891298302</c:v>
                      </c:pt>
                      <c:pt idx="107">
                        <c:v>2.8473077891298302</c:v>
                      </c:pt>
                      <c:pt idx="108">
                        <c:v>3.9613392318228682</c:v>
                      </c:pt>
                      <c:pt idx="109">
                        <c:v>4.9208054485462327</c:v>
                      </c:pt>
                      <c:pt idx="110">
                        <c:v>4.9208054485462327</c:v>
                      </c:pt>
                      <c:pt idx="111">
                        <c:v>2.5008581124766303</c:v>
                      </c:pt>
                      <c:pt idx="112">
                        <c:v>2.5008581124766303</c:v>
                      </c:pt>
                      <c:pt idx="113">
                        <c:v>2.5008581124766303</c:v>
                      </c:pt>
                      <c:pt idx="114">
                        <c:v>2.5008581124766303</c:v>
                      </c:pt>
                      <c:pt idx="115">
                        <c:v>2.5008581124766303</c:v>
                      </c:pt>
                      <c:pt idx="116">
                        <c:v>4.9545271107268869</c:v>
                      </c:pt>
                      <c:pt idx="117">
                        <c:v>-0.6021606877422323</c:v>
                      </c:pt>
                      <c:pt idx="118">
                        <c:v>3.3217944221965774</c:v>
                      </c:pt>
                      <c:pt idx="119">
                        <c:v>4.4760759131961034</c:v>
                      </c:pt>
                      <c:pt idx="120">
                        <c:v>2.6036590284354402</c:v>
                      </c:pt>
                      <c:pt idx="121">
                        <c:v>3.5655538351766913</c:v>
                      </c:pt>
                      <c:pt idx="122">
                        <c:v>4.3015351524607217</c:v>
                      </c:pt>
                      <c:pt idx="123">
                        <c:v>4.3015351524607217</c:v>
                      </c:pt>
                      <c:pt idx="124">
                        <c:v>-4.9186763693687263</c:v>
                      </c:pt>
                      <c:pt idx="125">
                        <c:v>2.9918189868377469</c:v>
                      </c:pt>
                      <c:pt idx="126">
                        <c:v>4.4877229581780345</c:v>
                      </c:pt>
                      <c:pt idx="127">
                        <c:v>4.4877229581780345</c:v>
                      </c:pt>
                      <c:pt idx="128">
                        <c:v>4.4877229581780345</c:v>
                      </c:pt>
                      <c:pt idx="129">
                        <c:v>4.4877229581780345</c:v>
                      </c:pt>
                      <c:pt idx="130">
                        <c:v>4.4877229581780345</c:v>
                      </c:pt>
                      <c:pt idx="131">
                        <c:v>-4.1771811976432582</c:v>
                      </c:pt>
                      <c:pt idx="132">
                        <c:v>3.2664548438781722</c:v>
                      </c:pt>
                      <c:pt idx="133">
                        <c:v>2.9893683779019011</c:v>
                      </c:pt>
                      <c:pt idx="134">
                        <c:v>4.117009636810308</c:v>
                      </c:pt>
                      <c:pt idx="135">
                        <c:v>-0.74735192796305994</c:v>
                      </c:pt>
                      <c:pt idx="136">
                        <c:v>-1.8738426127998022</c:v>
                      </c:pt>
                      <c:pt idx="137">
                        <c:v>-1.8738426127998022</c:v>
                      </c:pt>
                      <c:pt idx="138">
                        <c:v>4.4657536191680656</c:v>
                      </c:pt>
                      <c:pt idx="139">
                        <c:v>3.2663476699090546</c:v>
                      </c:pt>
                      <c:pt idx="140">
                        <c:v>3.2663476699090337</c:v>
                      </c:pt>
                      <c:pt idx="141">
                        <c:v>2.9918189868377469</c:v>
                      </c:pt>
                      <c:pt idx="142">
                        <c:v>2.9918189868377469</c:v>
                      </c:pt>
                      <c:pt idx="143">
                        <c:v>-3.9236700786673904</c:v>
                      </c:pt>
                      <c:pt idx="144">
                        <c:v>2.4947251861188149</c:v>
                      </c:pt>
                      <c:pt idx="145">
                        <c:v>2.4947251861188149</c:v>
                      </c:pt>
                      <c:pt idx="146">
                        <c:v>2.9893683779019011</c:v>
                      </c:pt>
                      <c:pt idx="147">
                        <c:v>2.9542421962852798</c:v>
                      </c:pt>
                      <c:pt idx="148">
                        <c:v>2.9192849304751167</c:v>
                      </c:pt>
                      <c:pt idx="149">
                        <c:v>3.2663476699090159</c:v>
                      </c:pt>
                      <c:pt idx="150">
                        <c:v>3.266347669909027</c:v>
                      </c:pt>
                      <c:pt idx="151">
                        <c:v>3.074251968379734</c:v>
                      </c:pt>
                      <c:pt idx="152">
                        <c:v>3.4133832004329951</c:v>
                      </c:pt>
                      <c:pt idx="153">
                        <c:v>4.2023735142928205</c:v>
                      </c:pt>
                      <c:pt idx="154">
                        <c:v>1.2320432541186981</c:v>
                      </c:pt>
                      <c:pt idx="155">
                        <c:v>3.3646841921636015</c:v>
                      </c:pt>
                      <c:pt idx="156">
                        <c:v>-0.21383098173018361</c:v>
                      </c:pt>
                      <c:pt idx="157">
                        <c:v>-0.21383098173018361</c:v>
                      </c:pt>
                      <c:pt idx="158">
                        <c:v>-0.21383098173018361</c:v>
                      </c:pt>
                      <c:pt idx="159">
                        <c:v>-3.6504587307326051</c:v>
                      </c:pt>
                      <c:pt idx="160">
                        <c:v>3.2664548438781749</c:v>
                      </c:pt>
                      <c:pt idx="161">
                        <c:v>3.3646841921636015</c:v>
                      </c:pt>
                      <c:pt idx="162">
                        <c:v>9.1686272527283652</c:v>
                      </c:pt>
                      <c:pt idx="163">
                        <c:v>3.7419988826521893</c:v>
                      </c:pt>
                      <c:pt idx="164">
                        <c:v>5.7342079689546805</c:v>
                      </c:pt>
                      <c:pt idx="165">
                        <c:v>5.7342079689546805</c:v>
                      </c:pt>
                      <c:pt idx="166">
                        <c:v>2.8763036315924237</c:v>
                      </c:pt>
                      <c:pt idx="167">
                        <c:v>-1.2606523769232003</c:v>
                      </c:pt>
                      <c:pt idx="168">
                        <c:v>4.9229385158653098</c:v>
                      </c:pt>
                      <c:pt idx="169">
                        <c:v>2.4766222001213647</c:v>
                      </c:pt>
                      <c:pt idx="170">
                        <c:v>4.7620818002517531</c:v>
                      </c:pt>
                      <c:pt idx="171">
                        <c:v>-1.8738426127998653</c:v>
                      </c:pt>
                      <c:pt idx="172">
                        <c:v>4.2883448047044661</c:v>
                      </c:pt>
                      <c:pt idx="173">
                        <c:v>2.1624905269324026</c:v>
                      </c:pt>
                      <c:pt idx="174">
                        <c:v>2.1624905269324026</c:v>
                      </c:pt>
                      <c:pt idx="175">
                        <c:v>2.3625297721364364</c:v>
                      </c:pt>
                      <c:pt idx="176">
                        <c:v>2.3622196636750492</c:v>
                      </c:pt>
                      <c:pt idx="177">
                        <c:v>4.2057992968232272</c:v>
                      </c:pt>
                      <c:pt idx="178">
                        <c:v>2.8517525884726642</c:v>
                      </c:pt>
                      <c:pt idx="179">
                        <c:v>2.8827854378957536</c:v>
                      </c:pt>
                      <c:pt idx="180">
                        <c:v>2.763005491057704</c:v>
                      </c:pt>
                      <c:pt idx="181">
                        <c:v>9.3081591355016771E-2</c:v>
                      </c:pt>
                      <c:pt idx="182">
                        <c:v>4.4395919333316565</c:v>
                      </c:pt>
                      <c:pt idx="183">
                        <c:v>4.3399923663289579</c:v>
                      </c:pt>
                      <c:pt idx="184">
                        <c:v>3.2638583978913487</c:v>
                      </c:pt>
                      <c:pt idx="185">
                        <c:v>4.4795642985479445</c:v>
                      </c:pt>
                      <c:pt idx="186">
                        <c:v>4.4795642985479445</c:v>
                      </c:pt>
                      <c:pt idx="187">
                        <c:v>1.9004271836781579</c:v>
                      </c:pt>
                      <c:pt idx="188">
                        <c:v>1.9004271836781579</c:v>
                      </c:pt>
                      <c:pt idx="189">
                        <c:v>1.9004271836781579</c:v>
                      </c:pt>
                      <c:pt idx="190">
                        <c:v>1.9004271836781579</c:v>
                      </c:pt>
                      <c:pt idx="191">
                        <c:v>1.9004271836781579</c:v>
                      </c:pt>
                      <c:pt idx="192">
                        <c:v>4.3575464492139107</c:v>
                      </c:pt>
                      <c:pt idx="193">
                        <c:v>4.3575464492139107</c:v>
                      </c:pt>
                      <c:pt idx="194">
                        <c:v>3.2394410000956171</c:v>
                      </c:pt>
                      <c:pt idx="195">
                        <c:v>3.2394410000956171</c:v>
                      </c:pt>
                      <c:pt idx="196">
                        <c:v>4.2709796253282457</c:v>
                      </c:pt>
                      <c:pt idx="197">
                        <c:v>3.6239860420255972</c:v>
                      </c:pt>
                      <c:pt idx="198">
                        <c:v>-3.9654852488717238</c:v>
                      </c:pt>
                      <c:pt idx="199">
                        <c:v>2.5957778880450295</c:v>
                      </c:pt>
                      <c:pt idx="200">
                        <c:v>2.5957778880450295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1DCA-4D44-ACDD-6147FA6E3873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Stations!$P$3</c15:sqref>
                        </c15:formulaRef>
                      </c:ext>
                    </c:extLst>
                    <c:strCache>
                      <c:ptCount val="1"/>
                      <c:pt idx="0">
                        <c:v>YRS Nodal Price 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Stations!$K$4:$K$204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1</c:v>
                      </c:pt>
                      <c:pt idx="1">
                        <c:v>1</c:v>
                      </c:pt>
                      <c:pt idx="2">
                        <c:v>21</c:v>
                      </c:pt>
                      <c:pt idx="3">
                        <c:v>7</c:v>
                      </c:pt>
                      <c:pt idx="4">
                        <c:v>1</c:v>
                      </c:pt>
                      <c:pt idx="5">
                        <c:v>7</c:v>
                      </c:pt>
                      <c:pt idx="6">
                        <c:v>10</c:v>
                      </c:pt>
                      <c:pt idx="7">
                        <c:v>10</c:v>
                      </c:pt>
                      <c:pt idx="8">
                        <c:v>21</c:v>
                      </c:pt>
                      <c:pt idx="9">
                        <c:v>3</c:v>
                      </c:pt>
                      <c:pt idx="10">
                        <c:v>3</c:v>
                      </c:pt>
                      <c:pt idx="11">
                        <c:v>17</c:v>
                      </c:pt>
                      <c:pt idx="12">
                        <c:v>17</c:v>
                      </c:pt>
                      <c:pt idx="13">
                        <c:v>10</c:v>
                      </c:pt>
                      <c:pt idx="14">
                        <c:v>1</c:v>
                      </c:pt>
                      <c:pt idx="15">
                        <c:v>11</c:v>
                      </c:pt>
                      <c:pt idx="16">
                        <c:v>11</c:v>
                      </c:pt>
                      <c:pt idx="17">
                        <c:v>13</c:v>
                      </c:pt>
                      <c:pt idx="18">
                        <c:v>16</c:v>
                      </c:pt>
                      <c:pt idx="19">
                        <c:v>16</c:v>
                      </c:pt>
                      <c:pt idx="20">
                        <c:v>25</c:v>
                      </c:pt>
                      <c:pt idx="21">
                        <c:v>25</c:v>
                      </c:pt>
                      <c:pt idx="22">
                        <c:v>18</c:v>
                      </c:pt>
                      <c:pt idx="23">
                        <c:v>18</c:v>
                      </c:pt>
                      <c:pt idx="24">
                        <c:v>18</c:v>
                      </c:pt>
                      <c:pt idx="25">
                        <c:v>18</c:v>
                      </c:pt>
                      <c:pt idx="26">
                        <c:v>24</c:v>
                      </c:pt>
                      <c:pt idx="27">
                        <c:v>24</c:v>
                      </c:pt>
                      <c:pt idx="28">
                        <c:v>24</c:v>
                      </c:pt>
                      <c:pt idx="29">
                        <c:v>16</c:v>
                      </c:pt>
                      <c:pt idx="30">
                        <c:v>16</c:v>
                      </c:pt>
                      <c:pt idx="31">
                        <c:v>24</c:v>
                      </c:pt>
                      <c:pt idx="32">
                        <c:v>5</c:v>
                      </c:pt>
                      <c:pt idx="33">
                        <c:v>5</c:v>
                      </c:pt>
                      <c:pt idx="34">
                        <c:v>11</c:v>
                      </c:pt>
                      <c:pt idx="35">
                        <c:v>11</c:v>
                      </c:pt>
                      <c:pt idx="36">
                        <c:v>1</c:v>
                      </c:pt>
                      <c:pt idx="37">
                        <c:v>16</c:v>
                      </c:pt>
                      <c:pt idx="38">
                        <c:v>16</c:v>
                      </c:pt>
                      <c:pt idx="39">
                        <c:v>1</c:v>
                      </c:pt>
                      <c:pt idx="40">
                        <c:v>1</c:v>
                      </c:pt>
                      <c:pt idx="41">
                        <c:v>24</c:v>
                      </c:pt>
                      <c:pt idx="42">
                        <c:v>16</c:v>
                      </c:pt>
                      <c:pt idx="43">
                        <c:v>25</c:v>
                      </c:pt>
                      <c:pt idx="44">
                        <c:v>7</c:v>
                      </c:pt>
                      <c:pt idx="45">
                        <c:v>7</c:v>
                      </c:pt>
                      <c:pt idx="46">
                        <c:v>8</c:v>
                      </c:pt>
                      <c:pt idx="47">
                        <c:v>11</c:v>
                      </c:pt>
                      <c:pt idx="48">
                        <c:v>11</c:v>
                      </c:pt>
                      <c:pt idx="49">
                        <c:v>11</c:v>
                      </c:pt>
                      <c:pt idx="50">
                        <c:v>1</c:v>
                      </c:pt>
                      <c:pt idx="51">
                        <c:v>1</c:v>
                      </c:pt>
                      <c:pt idx="52">
                        <c:v>10</c:v>
                      </c:pt>
                      <c:pt idx="53">
                        <c:v>25</c:v>
                      </c:pt>
                      <c:pt idx="54">
                        <c:v>19</c:v>
                      </c:pt>
                      <c:pt idx="55">
                        <c:v>1</c:v>
                      </c:pt>
                      <c:pt idx="56">
                        <c:v>1</c:v>
                      </c:pt>
                      <c:pt idx="57">
                        <c:v>1</c:v>
                      </c:pt>
                      <c:pt idx="58">
                        <c:v>18</c:v>
                      </c:pt>
                      <c:pt idx="59">
                        <c:v>15</c:v>
                      </c:pt>
                      <c:pt idx="60">
                        <c:v>15</c:v>
                      </c:pt>
                      <c:pt idx="61">
                        <c:v>11</c:v>
                      </c:pt>
                      <c:pt idx="62">
                        <c:v>11</c:v>
                      </c:pt>
                      <c:pt idx="63">
                        <c:v>11</c:v>
                      </c:pt>
                      <c:pt idx="64">
                        <c:v>11</c:v>
                      </c:pt>
                      <c:pt idx="65">
                        <c:v>24</c:v>
                      </c:pt>
                      <c:pt idx="66">
                        <c:v>10</c:v>
                      </c:pt>
                      <c:pt idx="67">
                        <c:v>10</c:v>
                      </c:pt>
                      <c:pt idx="68">
                        <c:v>1</c:v>
                      </c:pt>
                      <c:pt idx="69">
                        <c:v>18</c:v>
                      </c:pt>
                      <c:pt idx="70">
                        <c:v>4</c:v>
                      </c:pt>
                      <c:pt idx="71">
                        <c:v>5</c:v>
                      </c:pt>
                      <c:pt idx="72">
                        <c:v>12</c:v>
                      </c:pt>
                      <c:pt idx="73">
                        <c:v>12</c:v>
                      </c:pt>
                      <c:pt idx="74">
                        <c:v>1</c:v>
                      </c:pt>
                      <c:pt idx="75">
                        <c:v>1</c:v>
                      </c:pt>
                      <c:pt idx="76">
                        <c:v>11</c:v>
                      </c:pt>
                      <c:pt idx="77">
                        <c:v>3</c:v>
                      </c:pt>
                      <c:pt idx="78">
                        <c:v>26</c:v>
                      </c:pt>
                      <c:pt idx="79">
                        <c:v>26</c:v>
                      </c:pt>
                      <c:pt idx="80">
                        <c:v>7</c:v>
                      </c:pt>
                      <c:pt idx="81">
                        <c:v>16</c:v>
                      </c:pt>
                      <c:pt idx="82">
                        <c:v>6</c:v>
                      </c:pt>
                      <c:pt idx="83">
                        <c:v>1</c:v>
                      </c:pt>
                      <c:pt idx="84">
                        <c:v>11</c:v>
                      </c:pt>
                      <c:pt idx="85">
                        <c:v>11</c:v>
                      </c:pt>
                      <c:pt idx="86">
                        <c:v>3</c:v>
                      </c:pt>
                      <c:pt idx="87">
                        <c:v>3</c:v>
                      </c:pt>
                      <c:pt idx="88">
                        <c:v>10</c:v>
                      </c:pt>
                      <c:pt idx="89">
                        <c:v>10</c:v>
                      </c:pt>
                      <c:pt idx="90">
                        <c:v>10</c:v>
                      </c:pt>
                      <c:pt idx="91">
                        <c:v>10</c:v>
                      </c:pt>
                      <c:pt idx="92">
                        <c:v>10</c:v>
                      </c:pt>
                      <c:pt idx="93">
                        <c:v>10</c:v>
                      </c:pt>
                      <c:pt idx="94">
                        <c:v>1</c:v>
                      </c:pt>
                      <c:pt idx="95">
                        <c:v>24</c:v>
                      </c:pt>
                      <c:pt idx="96">
                        <c:v>24</c:v>
                      </c:pt>
                      <c:pt idx="97">
                        <c:v>18</c:v>
                      </c:pt>
                      <c:pt idx="98">
                        <c:v>5</c:v>
                      </c:pt>
                      <c:pt idx="99">
                        <c:v>5</c:v>
                      </c:pt>
                      <c:pt idx="100">
                        <c:v>9</c:v>
                      </c:pt>
                      <c:pt idx="101">
                        <c:v>13</c:v>
                      </c:pt>
                      <c:pt idx="102">
                        <c:v>13</c:v>
                      </c:pt>
                      <c:pt idx="103">
                        <c:v>10</c:v>
                      </c:pt>
                      <c:pt idx="104">
                        <c:v>12</c:v>
                      </c:pt>
                      <c:pt idx="105">
                        <c:v>12</c:v>
                      </c:pt>
                      <c:pt idx="106">
                        <c:v>12</c:v>
                      </c:pt>
                      <c:pt idx="107">
                        <c:v>12</c:v>
                      </c:pt>
                      <c:pt idx="108">
                        <c:v>13</c:v>
                      </c:pt>
                      <c:pt idx="109">
                        <c:v>15</c:v>
                      </c:pt>
                      <c:pt idx="110">
                        <c:v>15</c:v>
                      </c:pt>
                      <c:pt idx="111">
                        <c:v>14</c:v>
                      </c:pt>
                      <c:pt idx="112">
                        <c:v>14</c:v>
                      </c:pt>
                      <c:pt idx="113">
                        <c:v>14</c:v>
                      </c:pt>
                      <c:pt idx="114">
                        <c:v>14</c:v>
                      </c:pt>
                      <c:pt idx="115">
                        <c:v>14</c:v>
                      </c:pt>
                      <c:pt idx="116">
                        <c:v>16</c:v>
                      </c:pt>
                      <c:pt idx="117">
                        <c:v>26</c:v>
                      </c:pt>
                      <c:pt idx="118">
                        <c:v>10</c:v>
                      </c:pt>
                      <c:pt idx="119">
                        <c:v>15</c:v>
                      </c:pt>
                      <c:pt idx="120">
                        <c:v>14</c:v>
                      </c:pt>
                      <c:pt idx="121">
                        <c:v>3</c:v>
                      </c:pt>
                      <c:pt idx="122">
                        <c:v>16</c:v>
                      </c:pt>
                      <c:pt idx="123">
                        <c:v>16</c:v>
                      </c:pt>
                      <c:pt idx="124">
                        <c:v>24</c:v>
                      </c:pt>
                      <c:pt idx="125">
                        <c:v>10</c:v>
                      </c:pt>
                      <c:pt idx="126">
                        <c:v>15</c:v>
                      </c:pt>
                      <c:pt idx="127">
                        <c:v>15</c:v>
                      </c:pt>
                      <c:pt idx="128">
                        <c:v>15</c:v>
                      </c:pt>
                      <c:pt idx="129">
                        <c:v>15</c:v>
                      </c:pt>
                      <c:pt idx="130">
                        <c:v>15</c:v>
                      </c:pt>
                      <c:pt idx="131">
                        <c:v>24</c:v>
                      </c:pt>
                      <c:pt idx="132">
                        <c:v>1</c:v>
                      </c:pt>
                      <c:pt idx="133">
                        <c:v>11</c:v>
                      </c:pt>
                      <c:pt idx="134">
                        <c:v>13</c:v>
                      </c:pt>
                      <c:pt idx="135">
                        <c:v>27</c:v>
                      </c:pt>
                      <c:pt idx="136">
                        <c:v>18</c:v>
                      </c:pt>
                      <c:pt idx="137">
                        <c:v>18</c:v>
                      </c:pt>
                      <c:pt idx="138">
                        <c:v>6</c:v>
                      </c:pt>
                      <c:pt idx="139">
                        <c:v>1</c:v>
                      </c:pt>
                      <c:pt idx="140">
                        <c:v>1</c:v>
                      </c:pt>
                      <c:pt idx="141">
                        <c:v>10</c:v>
                      </c:pt>
                      <c:pt idx="142">
                        <c:v>10</c:v>
                      </c:pt>
                      <c:pt idx="143">
                        <c:v>26</c:v>
                      </c:pt>
                      <c:pt idx="144">
                        <c:v>14</c:v>
                      </c:pt>
                      <c:pt idx="145">
                        <c:v>14</c:v>
                      </c:pt>
                      <c:pt idx="146">
                        <c:v>11</c:v>
                      </c:pt>
                      <c:pt idx="147">
                        <c:v>3</c:v>
                      </c:pt>
                      <c:pt idx="148">
                        <c:v>12</c:v>
                      </c:pt>
                      <c:pt idx="149">
                        <c:v>1</c:v>
                      </c:pt>
                      <c:pt idx="150">
                        <c:v>1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7</c:v>
                      </c:pt>
                      <c:pt idx="154">
                        <c:v>17</c:v>
                      </c:pt>
                      <c:pt idx="155">
                        <c:v>2</c:v>
                      </c:pt>
                      <c:pt idx="156">
                        <c:v>18</c:v>
                      </c:pt>
                      <c:pt idx="157">
                        <c:v>18</c:v>
                      </c:pt>
                      <c:pt idx="158">
                        <c:v>18</c:v>
                      </c:pt>
                      <c:pt idx="159">
                        <c:v>26</c:v>
                      </c:pt>
                      <c:pt idx="160">
                        <c:v>1</c:v>
                      </c:pt>
                      <c:pt idx="161">
                        <c:v>2</c:v>
                      </c:pt>
                      <c:pt idx="162">
                        <c:v>20</c:v>
                      </c:pt>
                      <c:pt idx="163">
                        <c:v>18</c:v>
                      </c:pt>
                      <c:pt idx="164">
                        <c:v>21</c:v>
                      </c:pt>
                      <c:pt idx="165">
                        <c:v>21</c:v>
                      </c:pt>
                      <c:pt idx="166">
                        <c:v>16</c:v>
                      </c:pt>
                      <c:pt idx="167">
                        <c:v>24</c:v>
                      </c:pt>
                      <c:pt idx="168">
                        <c:v>15</c:v>
                      </c:pt>
                      <c:pt idx="169">
                        <c:v>22</c:v>
                      </c:pt>
                      <c:pt idx="170">
                        <c:v>15</c:v>
                      </c:pt>
                      <c:pt idx="171">
                        <c:v>18</c:v>
                      </c:pt>
                      <c:pt idx="172">
                        <c:v>8</c:v>
                      </c:pt>
                      <c:pt idx="173">
                        <c:v>17</c:v>
                      </c:pt>
                      <c:pt idx="174">
                        <c:v>17</c:v>
                      </c:pt>
                      <c:pt idx="175">
                        <c:v>14</c:v>
                      </c:pt>
                      <c:pt idx="176">
                        <c:v>14</c:v>
                      </c:pt>
                      <c:pt idx="177">
                        <c:v>16</c:v>
                      </c:pt>
                      <c:pt idx="178">
                        <c:v>1</c:v>
                      </c:pt>
                      <c:pt idx="179">
                        <c:v>5</c:v>
                      </c:pt>
                      <c:pt idx="180">
                        <c:v>1</c:v>
                      </c:pt>
                      <c:pt idx="181">
                        <c:v>18</c:v>
                      </c:pt>
                      <c:pt idx="182">
                        <c:v>16</c:v>
                      </c:pt>
                      <c:pt idx="183">
                        <c:v>16</c:v>
                      </c:pt>
                      <c:pt idx="184">
                        <c:v>11</c:v>
                      </c:pt>
                      <c:pt idx="185">
                        <c:v>21</c:v>
                      </c:pt>
                      <c:pt idx="186">
                        <c:v>21</c:v>
                      </c:pt>
                      <c:pt idx="187">
                        <c:v>17</c:v>
                      </c:pt>
                      <c:pt idx="188">
                        <c:v>17</c:v>
                      </c:pt>
                      <c:pt idx="189">
                        <c:v>17</c:v>
                      </c:pt>
                      <c:pt idx="190">
                        <c:v>17</c:v>
                      </c:pt>
                      <c:pt idx="191">
                        <c:v>17</c:v>
                      </c:pt>
                      <c:pt idx="192">
                        <c:v>16</c:v>
                      </c:pt>
                      <c:pt idx="193">
                        <c:v>16</c:v>
                      </c:pt>
                      <c:pt idx="194">
                        <c:v>11</c:v>
                      </c:pt>
                      <c:pt idx="195">
                        <c:v>11</c:v>
                      </c:pt>
                      <c:pt idx="196">
                        <c:v>21</c:v>
                      </c:pt>
                      <c:pt idx="197">
                        <c:v>18</c:v>
                      </c:pt>
                      <c:pt idx="198">
                        <c:v>23</c:v>
                      </c:pt>
                      <c:pt idx="199">
                        <c:v>10</c:v>
                      </c:pt>
                      <c:pt idx="200">
                        <c:v>10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Stations!$P$4:$P$204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15.304086915951819</c:v>
                      </c:pt>
                      <c:pt idx="1">
                        <c:v>19.33392116865835</c:v>
                      </c:pt>
                      <c:pt idx="2">
                        <c:v>-5.0972957967574315</c:v>
                      </c:pt>
                      <c:pt idx="3">
                        <c:v>12.336755147718261</c:v>
                      </c:pt>
                      <c:pt idx="4">
                        <c:v>19.516087145227363</c:v>
                      </c:pt>
                      <c:pt idx="5">
                        <c:v>11.711065153230308</c:v>
                      </c:pt>
                      <c:pt idx="6">
                        <c:v>10.443255299564111</c:v>
                      </c:pt>
                      <c:pt idx="7">
                        <c:v>10.443255299564111</c:v>
                      </c:pt>
                      <c:pt idx="8">
                        <c:v>-4.1404494884891845</c:v>
                      </c:pt>
                      <c:pt idx="9">
                        <c:v>17.292244259813277</c:v>
                      </c:pt>
                      <c:pt idx="10">
                        <c:v>17.295940305009289</c:v>
                      </c:pt>
                      <c:pt idx="11">
                        <c:v>0.9711722958394271</c:v>
                      </c:pt>
                      <c:pt idx="12">
                        <c:v>0.6868798541647595</c:v>
                      </c:pt>
                      <c:pt idx="13">
                        <c:v>10.66477283802589</c:v>
                      </c:pt>
                      <c:pt idx="14">
                        <c:v>15.395773108174007</c:v>
                      </c:pt>
                      <c:pt idx="15">
                        <c:v>13.354285567071519</c:v>
                      </c:pt>
                      <c:pt idx="16">
                        <c:v>13.711956127003534</c:v>
                      </c:pt>
                      <c:pt idx="17">
                        <c:v>5.3692538842393303</c:v>
                      </c:pt>
                      <c:pt idx="18">
                        <c:v>2.4041955799411294</c:v>
                      </c:pt>
                      <c:pt idx="19">
                        <c:v>2.4041955799411294</c:v>
                      </c:pt>
                      <c:pt idx="20">
                        <c:v>-0.71539676376724015</c:v>
                      </c:pt>
                      <c:pt idx="21">
                        <c:v>-0.71539676376724015</c:v>
                      </c:pt>
                      <c:pt idx="22">
                        <c:v>1.9914259644912786</c:v>
                      </c:pt>
                      <c:pt idx="23">
                        <c:v>2.3836749079105655</c:v>
                      </c:pt>
                      <c:pt idx="24">
                        <c:v>2.3836749079105655</c:v>
                      </c:pt>
                      <c:pt idx="25">
                        <c:v>2.3836749079105655</c:v>
                      </c:pt>
                      <c:pt idx="26">
                        <c:v>0.52813930046538748</c:v>
                      </c:pt>
                      <c:pt idx="27">
                        <c:v>0.52813930046538748</c:v>
                      </c:pt>
                      <c:pt idx="28">
                        <c:v>3.6685623173769222</c:v>
                      </c:pt>
                      <c:pt idx="29">
                        <c:v>1.6553366977395281</c:v>
                      </c:pt>
                      <c:pt idx="30">
                        <c:v>1.6553366977395281</c:v>
                      </c:pt>
                      <c:pt idx="31">
                        <c:v>3.4359671833119076</c:v>
                      </c:pt>
                      <c:pt idx="32">
                        <c:v>14.040756252044227</c:v>
                      </c:pt>
                      <c:pt idx="33">
                        <c:v>14.040756252044227</c:v>
                      </c:pt>
                      <c:pt idx="34">
                        <c:v>11.201855990030944</c:v>
                      </c:pt>
                      <c:pt idx="35">
                        <c:v>11.201855990030944</c:v>
                      </c:pt>
                      <c:pt idx="36">
                        <c:v>19.33392116865835</c:v>
                      </c:pt>
                      <c:pt idx="37">
                        <c:v>1.1938859529921646</c:v>
                      </c:pt>
                      <c:pt idx="38">
                        <c:v>1.1938859529921646</c:v>
                      </c:pt>
                      <c:pt idx="39">
                        <c:v>20.820420117713105</c:v>
                      </c:pt>
                      <c:pt idx="40">
                        <c:v>20.820420117713105</c:v>
                      </c:pt>
                      <c:pt idx="41">
                        <c:v>1.8146709164672823</c:v>
                      </c:pt>
                      <c:pt idx="42">
                        <c:v>0.1323268306791365</c:v>
                      </c:pt>
                      <c:pt idx="43">
                        <c:v>-3.4775421995185463</c:v>
                      </c:pt>
                      <c:pt idx="44">
                        <c:v>15.24482028974467</c:v>
                      </c:pt>
                      <c:pt idx="45">
                        <c:v>15.24482028974467</c:v>
                      </c:pt>
                      <c:pt idx="46">
                        <c:v>12.225002436439498</c:v>
                      </c:pt>
                      <c:pt idx="47">
                        <c:v>10.92052049245353</c:v>
                      </c:pt>
                      <c:pt idx="48">
                        <c:v>10.92052049245353</c:v>
                      </c:pt>
                      <c:pt idx="49">
                        <c:v>10.92052049245353</c:v>
                      </c:pt>
                      <c:pt idx="50">
                        <c:v>19.516087145227374</c:v>
                      </c:pt>
                      <c:pt idx="51">
                        <c:v>19.516087145227374</c:v>
                      </c:pt>
                      <c:pt idx="52">
                        <c:v>10.66477283802589</c:v>
                      </c:pt>
                      <c:pt idx="53">
                        <c:v>-3.5764659430397789</c:v>
                      </c:pt>
                      <c:pt idx="54">
                        <c:v>2.6354911082517174</c:v>
                      </c:pt>
                      <c:pt idx="55">
                        <c:v>16.595022919956033</c:v>
                      </c:pt>
                      <c:pt idx="56">
                        <c:v>16.595022919956033</c:v>
                      </c:pt>
                      <c:pt idx="57">
                        <c:v>28.753898430877673</c:v>
                      </c:pt>
                      <c:pt idx="58">
                        <c:v>-1.9488382591179347</c:v>
                      </c:pt>
                      <c:pt idx="59">
                        <c:v>1.9491813479591822</c:v>
                      </c:pt>
                      <c:pt idx="60">
                        <c:v>1.9491813479591822</c:v>
                      </c:pt>
                      <c:pt idx="61">
                        <c:v>11.56381896580589</c:v>
                      </c:pt>
                      <c:pt idx="62">
                        <c:v>11.56381896580589</c:v>
                      </c:pt>
                      <c:pt idx="63">
                        <c:v>11.56381896580589</c:v>
                      </c:pt>
                      <c:pt idx="64">
                        <c:v>11.56381896580589</c:v>
                      </c:pt>
                      <c:pt idx="65">
                        <c:v>2.9616267390638322</c:v>
                      </c:pt>
                      <c:pt idx="66">
                        <c:v>10.664772838025959</c:v>
                      </c:pt>
                      <c:pt idx="67">
                        <c:v>10.664772838025959</c:v>
                      </c:pt>
                      <c:pt idx="68">
                        <c:v>19.33392116865835</c:v>
                      </c:pt>
                      <c:pt idx="69">
                        <c:v>-0.33173605979251825</c:v>
                      </c:pt>
                      <c:pt idx="70">
                        <c:v>19.506872668825274</c:v>
                      </c:pt>
                      <c:pt idx="71">
                        <c:v>14.9851115812244</c:v>
                      </c:pt>
                      <c:pt idx="72">
                        <c:v>6.8516747034741954</c:v>
                      </c:pt>
                      <c:pt idx="73">
                        <c:v>6.8516747034741954</c:v>
                      </c:pt>
                      <c:pt idx="74">
                        <c:v>19.218352313671005</c:v>
                      </c:pt>
                      <c:pt idx="75">
                        <c:v>19.218352313671005</c:v>
                      </c:pt>
                      <c:pt idx="76">
                        <c:v>11.08157612569136</c:v>
                      </c:pt>
                      <c:pt idx="77">
                        <c:v>17.921440021494185</c:v>
                      </c:pt>
                      <c:pt idx="78">
                        <c:v>-3.5868889855595003</c:v>
                      </c:pt>
                      <c:pt idx="79">
                        <c:v>-3.5868889855595003</c:v>
                      </c:pt>
                      <c:pt idx="80">
                        <c:v>11.111022616001151</c:v>
                      </c:pt>
                      <c:pt idx="81">
                        <c:v>0.30343346453450737</c:v>
                      </c:pt>
                      <c:pt idx="82">
                        <c:v>14.552566694243847</c:v>
                      </c:pt>
                      <c:pt idx="83">
                        <c:v>19.333921168658403</c:v>
                      </c:pt>
                      <c:pt idx="84">
                        <c:v>12.127681105215652</c:v>
                      </c:pt>
                      <c:pt idx="85">
                        <c:v>12.127681105215652</c:v>
                      </c:pt>
                      <c:pt idx="86">
                        <c:v>17.292335007098178</c:v>
                      </c:pt>
                      <c:pt idx="87">
                        <c:v>17.295940305009289</c:v>
                      </c:pt>
                      <c:pt idx="88">
                        <c:v>10.664772838025959</c:v>
                      </c:pt>
                      <c:pt idx="89">
                        <c:v>10.664772838025959</c:v>
                      </c:pt>
                      <c:pt idx="90">
                        <c:v>10.664772838025959</c:v>
                      </c:pt>
                      <c:pt idx="91">
                        <c:v>10.664772838025959</c:v>
                      </c:pt>
                      <c:pt idx="92">
                        <c:v>10.664772838025959</c:v>
                      </c:pt>
                      <c:pt idx="93">
                        <c:v>10.664772838025959</c:v>
                      </c:pt>
                      <c:pt idx="94">
                        <c:v>24.986502449393218</c:v>
                      </c:pt>
                      <c:pt idx="95">
                        <c:v>3.2918961095852115</c:v>
                      </c:pt>
                      <c:pt idx="96">
                        <c:v>3.2918961095852115</c:v>
                      </c:pt>
                      <c:pt idx="97">
                        <c:v>-0.98850642045995507</c:v>
                      </c:pt>
                      <c:pt idx="98">
                        <c:v>14.507361052692548</c:v>
                      </c:pt>
                      <c:pt idx="99">
                        <c:v>14.344694561734977</c:v>
                      </c:pt>
                      <c:pt idx="100">
                        <c:v>10.585308412785189</c:v>
                      </c:pt>
                      <c:pt idx="101">
                        <c:v>3.9564443488570702</c:v>
                      </c:pt>
                      <c:pt idx="102">
                        <c:v>3.9564443488570702</c:v>
                      </c:pt>
                      <c:pt idx="103">
                        <c:v>12.298048085824458</c:v>
                      </c:pt>
                      <c:pt idx="104">
                        <c:v>7.9094273620072117</c:v>
                      </c:pt>
                      <c:pt idx="105">
                        <c:v>6.6379492696594022</c:v>
                      </c:pt>
                      <c:pt idx="106">
                        <c:v>6.6379492696594022</c:v>
                      </c:pt>
                      <c:pt idx="107">
                        <c:v>6.6379492696594022</c:v>
                      </c:pt>
                      <c:pt idx="108">
                        <c:v>4.3253083387666695</c:v>
                      </c:pt>
                      <c:pt idx="109">
                        <c:v>1.9385124546538453</c:v>
                      </c:pt>
                      <c:pt idx="110">
                        <c:v>1.9385124546538453</c:v>
                      </c:pt>
                      <c:pt idx="111">
                        <c:v>5.895847582983353</c:v>
                      </c:pt>
                      <c:pt idx="112">
                        <c:v>5.895847582983353</c:v>
                      </c:pt>
                      <c:pt idx="113">
                        <c:v>5.895847582983353</c:v>
                      </c:pt>
                      <c:pt idx="114">
                        <c:v>5.895847582983353</c:v>
                      </c:pt>
                      <c:pt idx="115">
                        <c:v>5.895847582983353</c:v>
                      </c:pt>
                      <c:pt idx="116">
                        <c:v>-0.51103417312041943</c:v>
                      </c:pt>
                      <c:pt idx="117">
                        <c:v>-4.9904221139931844</c:v>
                      </c:pt>
                      <c:pt idx="118">
                        <c:v>11.155583842185992</c:v>
                      </c:pt>
                      <c:pt idx="119">
                        <c:v>1.8086333525758433</c:v>
                      </c:pt>
                      <c:pt idx="120">
                        <c:v>7.1897584932002889</c:v>
                      </c:pt>
                      <c:pt idx="121">
                        <c:v>17.292335007098149</c:v>
                      </c:pt>
                      <c:pt idx="122">
                        <c:v>1.2465141636691202</c:v>
                      </c:pt>
                      <c:pt idx="123">
                        <c:v>1.2465141636691202</c:v>
                      </c:pt>
                      <c:pt idx="124">
                        <c:v>3.2241439873943802</c:v>
                      </c:pt>
                      <c:pt idx="125">
                        <c:v>10.443255299564088</c:v>
                      </c:pt>
                      <c:pt idx="126">
                        <c:v>1.8607298079993202</c:v>
                      </c:pt>
                      <c:pt idx="127">
                        <c:v>1.8607298079993202</c:v>
                      </c:pt>
                      <c:pt idx="128">
                        <c:v>1.8607298079993202</c:v>
                      </c:pt>
                      <c:pt idx="129">
                        <c:v>1.8607298079993202</c:v>
                      </c:pt>
                      <c:pt idx="130">
                        <c:v>1.8607298079993202</c:v>
                      </c:pt>
                      <c:pt idx="131">
                        <c:v>2.956853315861109</c:v>
                      </c:pt>
                      <c:pt idx="132">
                        <c:v>19.516087145227363</c:v>
                      </c:pt>
                      <c:pt idx="133">
                        <c:v>12.127681105215652</c:v>
                      </c:pt>
                      <c:pt idx="134">
                        <c:v>3.9564443488570702</c:v>
                      </c:pt>
                      <c:pt idx="135">
                        <c:v>-6.0516851609134905</c:v>
                      </c:pt>
                      <c:pt idx="136">
                        <c:v>4.750573606718012</c:v>
                      </c:pt>
                      <c:pt idx="137">
                        <c:v>4.750573606718012</c:v>
                      </c:pt>
                      <c:pt idx="138">
                        <c:v>14.552566694243847</c:v>
                      </c:pt>
                      <c:pt idx="139">
                        <c:v>20.820420117713056</c:v>
                      </c:pt>
                      <c:pt idx="140">
                        <c:v>20.820420117713052</c:v>
                      </c:pt>
                      <c:pt idx="141">
                        <c:v>10.443255299564088</c:v>
                      </c:pt>
                      <c:pt idx="142">
                        <c:v>10.443255299564088</c:v>
                      </c:pt>
                      <c:pt idx="143">
                        <c:v>-3.4796155636818225</c:v>
                      </c:pt>
                      <c:pt idx="144">
                        <c:v>5.7885294067594808</c:v>
                      </c:pt>
                      <c:pt idx="145">
                        <c:v>5.7885294067594808</c:v>
                      </c:pt>
                      <c:pt idx="146">
                        <c:v>12.127681105215652</c:v>
                      </c:pt>
                      <c:pt idx="147">
                        <c:v>17.292244259813277</c:v>
                      </c:pt>
                      <c:pt idx="148">
                        <c:v>7.9094273620072117</c:v>
                      </c:pt>
                      <c:pt idx="149">
                        <c:v>20.820420117713095</c:v>
                      </c:pt>
                      <c:pt idx="150">
                        <c:v>20.820420117713113</c:v>
                      </c:pt>
                      <c:pt idx="151">
                        <c:v>29.93478147601574</c:v>
                      </c:pt>
                      <c:pt idx="152">
                        <c:v>29.6177428925632</c:v>
                      </c:pt>
                      <c:pt idx="153">
                        <c:v>11.110964585441589</c:v>
                      </c:pt>
                      <c:pt idx="154">
                        <c:v>1.2604969832135651</c:v>
                      </c:pt>
                      <c:pt idx="155">
                        <c:v>13.194663846213579</c:v>
                      </c:pt>
                      <c:pt idx="156">
                        <c:v>1.6330076697483011</c:v>
                      </c:pt>
                      <c:pt idx="157">
                        <c:v>1.6330076697483011</c:v>
                      </c:pt>
                      <c:pt idx="158">
                        <c:v>1.6330076697483011</c:v>
                      </c:pt>
                      <c:pt idx="159">
                        <c:v>-3.4346299351524867</c:v>
                      </c:pt>
                      <c:pt idx="160">
                        <c:v>20.820534309437331</c:v>
                      </c:pt>
                      <c:pt idx="161">
                        <c:v>13.194663846213579</c:v>
                      </c:pt>
                      <c:pt idx="162">
                        <c:v>-4.5817651085461</c:v>
                      </c:pt>
                      <c:pt idx="163">
                        <c:v>-1.9490807843084237</c:v>
                      </c:pt>
                      <c:pt idx="164">
                        <c:v>-4.6641860957070493</c:v>
                      </c:pt>
                      <c:pt idx="165">
                        <c:v>-4.6641860957070493</c:v>
                      </c:pt>
                      <c:pt idx="166">
                        <c:v>1.7803951198761869</c:v>
                      </c:pt>
                      <c:pt idx="167">
                        <c:v>0.51436119710935135</c:v>
                      </c:pt>
                      <c:pt idx="168">
                        <c:v>1.9385124546538453</c:v>
                      </c:pt>
                      <c:pt idx="169">
                        <c:v>3.1264889009169101</c:v>
                      </c:pt>
                      <c:pt idx="170">
                        <c:v>1.6790979874349967</c:v>
                      </c:pt>
                      <c:pt idx="171">
                        <c:v>3.5814151134143062</c:v>
                      </c:pt>
                      <c:pt idx="172">
                        <c:v>13.724151306486947</c:v>
                      </c:pt>
                      <c:pt idx="173">
                        <c:v>0.80328583134705811</c:v>
                      </c:pt>
                      <c:pt idx="174">
                        <c:v>0.80328583134705811</c:v>
                      </c:pt>
                      <c:pt idx="175">
                        <c:v>5.235628343632718</c:v>
                      </c:pt>
                      <c:pt idx="176">
                        <c:v>5.1771007335218986</c:v>
                      </c:pt>
                      <c:pt idx="177">
                        <c:v>-0.71356914405133065</c:v>
                      </c:pt>
                      <c:pt idx="178">
                        <c:v>24.410373619230075</c:v>
                      </c:pt>
                      <c:pt idx="179">
                        <c:v>15.594354563885085</c:v>
                      </c:pt>
                      <c:pt idx="180">
                        <c:v>27.643394694272502</c:v>
                      </c:pt>
                      <c:pt idx="181">
                        <c:v>-1.2163692787511795</c:v>
                      </c:pt>
                      <c:pt idx="182">
                        <c:v>0.50712836013982576</c:v>
                      </c:pt>
                      <c:pt idx="183">
                        <c:v>0.52136343323608803</c:v>
                      </c:pt>
                      <c:pt idx="184">
                        <c:v>10.532137187411271</c:v>
                      </c:pt>
                      <c:pt idx="185">
                        <c:v>-4.989771527129804</c:v>
                      </c:pt>
                      <c:pt idx="186">
                        <c:v>-4.989771527129804</c:v>
                      </c:pt>
                      <c:pt idx="187">
                        <c:v>0.847242940339063</c:v>
                      </c:pt>
                      <c:pt idx="188">
                        <c:v>0.847242940339063</c:v>
                      </c:pt>
                      <c:pt idx="189">
                        <c:v>0.847242940339063</c:v>
                      </c:pt>
                      <c:pt idx="190">
                        <c:v>0.847242940339063</c:v>
                      </c:pt>
                      <c:pt idx="191">
                        <c:v>0.847242940339063</c:v>
                      </c:pt>
                      <c:pt idx="192">
                        <c:v>0.40809479666173543</c:v>
                      </c:pt>
                      <c:pt idx="193">
                        <c:v>0.40809479666173543</c:v>
                      </c:pt>
                      <c:pt idx="194">
                        <c:v>10.920520492453553</c:v>
                      </c:pt>
                      <c:pt idx="195">
                        <c:v>10.920520492453553</c:v>
                      </c:pt>
                      <c:pt idx="196">
                        <c:v>-4.9797223776726911</c:v>
                      </c:pt>
                      <c:pt idx="197">
                        <c:v>-2.3522312526875573</c:v>
                      </c:pt>
                      <c:pt idx="198">
                        <c:v>1.1153112464007762</c:v>
                      </c:pt>
                      <c:pt idx="199">
                        <c:v>10.802940024807038</c:v>
                      </c:pt>
                      <c:pt idx="200">
                        <c:v>10.802940024807038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DCA-4D44-ACDD-6147FA6E3873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Stations!$Q$3</c15:sqref>
                        </c15:formulaRef>
                      </c:ext>
                    </c:extLst>
                    <c:strCache>
                      <c:ptCount val="1"/>
                      <c:pt idx="0">
                        <c:v>YRNS Nodal Price 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Stations!$K$4:$K$204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1</c:v>
                      </c:pt>
                      <c:pt idx="1">
                        <c:v>1</c:v>
                      </c:pt>
                      <c:pt idx="2">
                        <c:v>21</c:v>
                      </c:pt>
                      <c:pt idx="3">
                        <c:v>7</c:v>
                      </c:pt>
                      <c:pt idx="4">
                        <c:v>1</c:v>
                      </c:pt>
                      <c:pt idx="5">
                        <c:v>7</c:v>
                      </c:pt>
                      <c:pt idx="6">
                        <c:v>10</c:v>
                      </c:pt>
                      <c:pt idx="7">
                        <c:v>10</c:v>
                      </c:pt>
                      <c:pt idx="8">
                        <c:v>21</c:v>
                      </c:pt>
                      <c:pt idx="9">
                        <c:v>3</c:v>
                      </c:pt>
                      <c:pt idx="10">
                        <c:v>3</c:v>
                      </c:pt>
                      <c:pt idx="11">
                        <c:v>17</c:v>
                      </c:pt>
                      <c:pt idx="12">
                        <c:v>17</c:v>
                      </c:pt>
                      <c:pt idx="13">
                        <c:v>10</c:v>
                      </c:pt>
                      <c:pt idx="14">
                        <c:v>1</c:v>
                      </c:pt>
                      <c:pt idx="15">
                        <c:v>11</c:v>
                      </c:pt>
                      <c:pt idx="16">
                        <c:v>11</c:v>
                      </c:pt>
                      <c:pt idx="17">
                        <c:v>13</c:v>
                      </c:pt>
                      <c:pt idx="18">
                        <c:v>16</c:v>
                      </c:pt>
                      <c:pt idx="19">
                        <c:v>16</c:v>
                      </c:pt>
                      <c:pt idx="20">
                        <c:v>25</c:v>
                      </c:pt>
                      <c:pt idx="21">
                        <c:v>25</c:v>
                      </c:pt>
                      <c:pt idx="22">
                        <c:v>18</c:v>
                      </c:pt>
                      <c:pt idx="23">
                        <c:v>18</c:v>
                      </c:pt>
                      <c:pt idx="24">
                        <c:v>18</c:v>
                      </c:pt>
                      <c:pt idx="25">
                        <c:v>18</c:v>
                      </c:pt>
                      <c:pt idx="26">
                        <c:v>24</c:v>
                      </c:pt>
                      <c:pt idx="27">
                        <c:v>24</c:v>
                      </c:pt>
                      <c:pt idx="28">
                        <c:v>24</c:v>
                      </c:pt>
                      <c:pt idx="29">
                        <c:v>16</c:v>
                      </c:pt>
                      <c:pt idx="30">
                        <c:v>16</c:v>
                      </c:pt>
                      <c:pt idx="31">
                        <c:v>24</c:v>
                      </c:pt>
                      <c:pt idx="32">
                        <c:v>5</c:v>
                      </c:pt>
                      <c:pt idx="33">
                        <c:v>5</c:v>
                      </c:pt>
                      <c:pt idx="34">
                        <c:v>11</c:v>
                      </c:pt>
                      <c:pt idx="35">
                        <c:v>11</c:v>
                      </c:pt>
                      <c:pt idx="36">
                        <c:v>1</c:v>
                      </c:pt>
                      <c:pt idx="37">
                        <c:v>16</c:v>
                      </c:pt>
                      <c:pt idx="38">
                        <c:v>16</c:v>
                      </c:pt>
                      <c:pt idx="39">
                        <c:v>1</c:v>
                      </c:pt>
                      <c:pt idx="40">
                        <c:v>1</c:v>
                      </c:pt>
                      <c:pt idx="41">
                        <c:v>24</c:v>
                      </c:pt>
                      <c:pt idx="42">
                        <c:v>16</c:v>
                      </c:pt>
                      <c:pt idx="43">
                        <c:v>25</c:v>
                      </c:pt>
                      <c:pt idx="44">
                        <c:v>7</c:v>
                      </c:pt>
                      <c:pt idx="45">
                        <c:v>7</c:v>
                      </c:pt>
                      <c:pt idx="46">
                        <c:v>8</c:v>
                      </c:pt>
                      <c:pt idx="47">
                        <c:v>11</c:v>
                      </c:pt>
                      <c:pt idx="48">
                        <c:v>11</c:v>
                      </c:pt>
                      <c:pt idx="49">
                        <c:v>11</c:v>
                      </c:pt>
                      <c:pt idx="50">
                        <c:v>1</c:v>
                      </c:pt>
                      <c:pt idx="51">
                        <c:v>1</c:v>
                      </c:pt>
                      <c:pt idx="52">
                        <c:v>10</c:v>
                      </c:pt>
                      <c:pt idx="53">
                        <c:v>25</c:v>
                      </c:pt>
                      <c:pt idx="54">
                        <c:v>19</c:v>
                      </c:pt>
                      <c:pt idx="55">
                        <c:v>1</c:v>
                      </c:pt>
                      <c:pt idx="56">
                        <c:v>1</c:v>
                      </c:pt>
                      <c:pt idx="57">
                        <c:v>1</c:v>
                      </c:pt>
                      <c:pt idx="58">
                        <c:v>18</c:v>
                      </c:pt>
                      <c:pt idx="59">
                        <c:v>15</c:v>
                      </c:pt>
                      <c:pt idx="60">
                        <c:v>15</c:v>
                      </c:pt>
                      <c:pt idx="61">
                        <c:v>11</c:v>
                      </c:pt>
                      <c:pt idx="62">
                        <c:v>11</c:v>
                      </c:pt>
                      <c:pt idx="63">
                        <c:v>11</c:v>
                      </c:pt>
                      <c:pt idx="64">
                        <c:v>11</c:v>
                      </c:pt>
                      <c:pt idx="65">
                        <c:v>24</c:v>
                      </c:pt>
                      <c:pt idx="66">
                        <c:v>10</c:v>
                      </c:pt>
                      <c:pt idx="67">
                        <c:v>10</c:v>
                      </c:pt>
                      <c:pt idx="68">
                        <c:v>1</c:v>
                      </c:pt>
                      <c:pt idx="69">
                        <c:v>18</c:v>
                      </c:pt>
                      <c:pt idx="70">
                        <c:v>4</c:v>
                      </c:pt>
                      <c:pt idx="71">
                        <c:v>5</c:v>
                      </c:pt>
                      <c:pt idx="72">
                        <c:v>12</c:v>
                      </c:pt>
                      <c:pt idx="73">
                        <c:v>12</c:v>
                      </c:pt>
                      <c:pt idx="74">
                        <c:v>1</c:v>
                      </c:pt>
                      <c:pt idx="75">
                        <c:v>1</c:v>
                      </c:pt>
                      <c:pt idx="76">
                        <c:v>11</c:v>
                      </c:pt>
                      <c:pt idx="77">
                        <c:v>3</c:v>
                      </c:pt>
                      <c:pt idx="78">
                        <c:v>26</c:v>
                      </c:pt>
                      <c:pt idx="79">
                        <c:v>26</c:v>
                      </c:pt>
                      <c:pt idx="80">
                        <c:v>7</c:v>
                      </c:pt>
                      <c:pt idx="81">
                        <c:v>16</c:v>
                      </c:pt>
                      <c:pt idx="82">
                        <c:v>6</c:v>
                      </c:pt>
                      <c:pt idx="83">
                        <c:v>1</c:v>
                      </c:pt>
                      <c:pt idx="84">
                        <c:v>11</c:v>
                      </c:pt>
                      <c:pt idx="85">
                        <c:v>11</c:v>
                      </c:pt>
                      <c:pt idx="86">
                        <c:v>3</c:v>
                      </c:pt>
                      <c:pt idx="87">
                        <c:v>3</c:v>
                      </c:pt>
                      <c:pt idx="88">
                        <c:v>10</c:v>
                      </c:pt>
                      <c:pt idx="89">
                        <c:v>10</c:v>
                      </c:pt>
                      <c:pt idx="90">
                        <c:v>10</c:v>
                      </c:pt>
                      <c:pt idx="91">
                        <c:v>10</c:v>
                      </c:pt>
                      <c:pt idx="92">
                        <c:v>10</c:v>
                      </c:pt>
                      <c:pt idx="93">
                        <c:v>10</c:v>
                      </c:pt>
                      <c:pt idx="94">
                        <c:v>1</c:v>
                      </c:pt>
                      <c:pt idx="95">
                        <c:v>24</c:v>
                      </c:pt>
                      <c:pt idx="96">
                        <c:v>24</c:v>
                      </c:pt>
                      <c:pt idx="97">
                        <c:v>18</c:v>
                      </c:pt>
                      <c:pt idx="98">
                        <c:v>5</c:v>
                      </c:pt>
                      <c:pt idx="99">
                        <c:v>5</c:v>
                      </c:pt>
                      <c:pt idx="100">
                        <c:v>9</c:v>
                      </c:pt>
                      <c:pt idx="101">
                        <c:v>13</c:v>
                      </c:pt>
                      <c:pt idx="102">
                        <c:v>13</c:v>
                      </c:pt>
                      <c:pt idx="103">
                        <c:v>10</c:v>
                      </c:pt>
                      <c:pt idx="104">
                        <c:v>12</c:v>
                      </c:pt>
                      <c:pt idx="105">
                        <c:v>12</c:v>
                      </c:pt>
                      <c:pt idx="106">
                        <c:v>12</c:v>
                      </c:pt>
                      <c:pt idx="107">
                        <c:v>12</c:v>
                      </c:pt>
                      <c:pt idx="108">
                        <c:v>13</c:v>
                      </c:pt>
                      <c:pt idx="109">
                        <c:v>15</c:v>
                      </c:pt>
                      <c:pt idx="110">
                        <c:v>15</c:v>
                      </c:pt>
                      <c:pt idx="111">
                        <c:v>14</c:v>
                      </c:pt>
                      <c:pt idx="112">
                        <c:v>14</c:v>
                      </c:pt>
                      <c:pt idx="113">
                        <c:v>14</c:v>
                      </c:pt>
                      <c:pt idx="114">
                        <c:v>14</c:v>
                      </c:pt>
                      <c:pt idx="115">
                        <c:v>14</c:v>
                      </c:pt>
                      <c:pt idx="116">
                        <c:v>16</c:v>
                      </c:pt>
                      <c:pt idx="117">
                        <c:v>26</c:v>
                      </c:pt>
                      <c:pt idx="118">
                        <c:v>10</c:v>
                      </c:pt>
                      <c:pt idx="119">
                        <c:v>15</c:v>
                      </c:pt>
                      <c:pt idx="120">
                        <c:v>14</c:v>
                      </c:pt>
                      <c:pt idx="121">
                        <c:v>3</c:v>
                      </c:pt>
                      <c:pt idx="122">
                        <c:v>16</c:v>
                      </c:pt>
                      <c:pt idx="123">
                        <c:v>16</c:v>
                      </c:pt>
                      <c:pt idx="124">
                        <c:v>24</c:v>
                      </c:pt>
                      <c:pt idx="125">
                        <c:v>10</c:v>
                      </c:pt>
                      <c:pt idx="126">
                        <c:v>15</c:v>
                      </c:pt>
                      <c:pt idx="127">
                        <c:v>15</c:v>
                      </c:pt>
                      <c:pt idx="128">
                        <c:v>15</c:v>
                      </c:pt>
                      <c:pt idx="129">
                        <c:v>15</c:v>
                      </c:pt>
                      <c:pt idx="130">
                        <c:v>15</c:v>
                      </c:pt>
                      <c:pt idx="131">
                        <c:v>24</c:v>
                      </c:pt>
                      <c:pt idx="132">
                        <c:v>1</c:v>
                      </c:pt>
                      <c:pt idx="133">
                        <c:v>11</c:v>
                      </c:pt>
                      <c:pt idx="134">
                        <c:v>13</c:v>
                      </c:pt>
                      <c:pt idx="135">
                        <c:v>27</c:v>
                      </c:pt>
                      <c:pt idx="136">
                        <c:v>18</c:v>
                      </c:pt>
                      <c:pt idx="137">
                        <c:v>18</c:v>
                      </c:pt>
                      <c:pt idx="138">
                        <c:v>6</c:v>
                      </c:pt>
                      <c:pt idx="139">
                        <c:v>1</c:v>
                      </c:pt>
                      <c:pt idx="140">
                        <c:v>1</c:v>
                      </c:pt>
                      <c:pt idx="141">
                        <c:v>10</c:v>
                      </c:pt>
                      <c:pt idx="142">
                        <c:v>10</c:v>
                      </c:pt>
                      <c:pt idx="143">
                        <c:v>26</c:v>
                      </c:pt>
                      <c:pt idx="144">
                        <c:v>14</c:v>
                      </c:pt>
                      <c:pt idx="145">
                        <c:v>14</c:v>
                      </c:pt>
                      <c:pt idx="146">
                        <c:v>11</c:v>
                      </c:pt>
                      <c:pt idx="147">
                        <c:v>3</c:v>
                      </c:pt>
                      <c:pt idx="148">
                        <c:v>12</c:v>
                      </c:pt>
                      <c:pt idx="149">
                        <c:v>1</c:v>
                      </c:pt>
                      <c:pt idx="150">
                        <c:v>1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7</c:v>
                      </c:pt>
                      <c:pt idx="154">
                        <c:v>17</c:v>
                      </c:pt>
                      <c:pt idx="155">
                        <c:v>2</c:v>
                      </c:pt>
                      <c:pt idx="156">
                        <c:v>18</c:v>
                      </c:pt>
                      <c:pt idx="157">
                        <c:v>18</c:v>
                      </c:pt>
                      <c:pt idx="158">
                        <c:v>18</c:v>
                      </c:pt>
                      <c:pt idx="159">
                        <c:v>26</c:v>
                      </c:pt>
                      <c:pt idx="160">
                        <c:v>1</c:v>
                      </c:pt>
                      <c:pt idx="161">
                        <c:v>2</c:v>
                      </c:pt>
                      <c:pt idx="162">
                        <c:v>20</c:v>
                      </c:pt>
                      <c:pt idx="163">
                        <c:v>18</c:v>
                      </c:pt>
                      <c:pt idx="164">
                        <c:v>21</c:v>
                      </c:pt>
                      <c:pt idx="165">
                        <c:v>21</c:v>
                      </c:pt>
                      <c:pt idx="166">
                        <c:v>16</c:v>
                      </c:pt>
                      <c:pt idx="167">
                        <c:v>24</c:v>
                      </c:pt>
                      <c:pt idx="168">
                        <c:v>15</c:v>
                      </c:pt>
                      <c:pt idx="169">
                        <c:v>22</c:v>
                      </c:pt>
                      <c:pt idx="170">
                        <c:v>15</c:v>
                      </c:pt>
                      <c:pt idx="171">
                        <c:v>18</c:v>
                      </c:pt>
                      <c:pt idx="172">
                        <c:v>8</c:v>
                      </c:pt>
                      <c:pt idx="173">
                        <c:v>17</c:v>
                      </c:pt>
                      <c:pt idx="174">
                        <c:v>17</c:v>
                      </c:pt>
                      <c:pt idx="175">
                        <c:v>14</c:v>
                      </c:pt>
                      <c:pt idx="176">
                        <c:v>14</c:v>
                      </c:pt>
                      <c:pt idx="177">
                        <c:v>16</c:v>
                      </c:pt>
                      <c:pt idx="178">
                        <c:v>1</c:v>
                      </c:pt>
                      <c:pt idx="179">
                        <c:v>5</c:v>
                      </c:pt>
                      <c:pt idx="180">
                        <c:v>1</c:v>
                      </c:pt>
                      <c:pt idx="181">
                        <c:v>18</c:v>
                      </c:pt>
                      <c:pt idx="182">
                        <c:v>16</c:v>
                      </c:pt>
                      <c:pt idx="183">
                        <c:v>16</c:v>
                      </c:pt>
                      <c:pt idx="184">
                        <c:v>11</c:v>
                      </c:pt>
                      <c:pt idx="185">
                        <c:v>21</c:v>
                      </c:pt>
                      <c:pt idx="186">
                        <c:v>21</c:v>
                      </c:pt>
                      <c:pt idx="187">
                        <c:v>17</c:v>
                      </c:pt>
                      <c:pt idx="188">
                        <c:v>17</c:v>
                      </c:pt>
                      <c:pt idx="189">
                        <c:v>17</c:v>
                      </c:pt>
                      <c:pt idx="190">
                        <c:v>17</c:v>
                      </c:pt>
                      <c:pt idx="191">
                        <c:v>17</c:v>
                      </c:pt>
                      <c:pt idx="192">
                        <c:v>16</c:v>
                      </c:pt>
                      <c:pt idx="193">
                        <c:v>16</c:v>
                      </c:pt>
                      <c:pt idx="194">
                        <c:v>11</c:v>
                      </c:pt>
                      <c:pt idx="195">
                        <c:v>11</c:v>
                      </c:pt>
                      <c:pt idx="196">
                        <c:v>21</c:v>
                      </c:pt>
                      <c:pt idx="197">
                        <c:v>18</c:v>
                      </c:pt>
                      <c:pt idx="198">
                        <c:v>23</c:v>
                      </c:pt>
                      <c:pt idx="199">
                        <c:v>10</c:v>
                      </c:pt>
                      <c:pt idx="200">
                        <c:v>10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Stations!$Q$4:$Q$204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14.32851666344215</c:v>
                      </c:pt>
                      <c:pt idx="1">
                        <c:v>18.10146617411371</c:v>
                      </c:pt>
                      <c:pt idx="2">
                        <c:v>0</c:v>
                      </c:pt>
                      <c:pt idx="3">
                        <c:v>25.169271662388471</c:v>
                      </c:pt>
                      <c:pt idx="4">
                        <c:v>18.272019846810164</c:v>
                      </c:pt>
                      <c:pt idx="5">
                        <c:v>23.892747871558569</c:v>
                      </c:pt>
                      <c:pt idx="6">
                        <c:v>11.95370989240439</c:v>
                      </c:pt>
                      <c:pt idx="7">
                        <c:v>11.95370989240439</c:v>
                      </c:pt>
                      <c:pt idx="8">
                        <c:v>0</c:v>
                      </c:pt>
                      <c:pt idx="9">
                        <c:v>17.202580527009243</c:v>
                      </c:pt>
                      <c:pt idx="10">
                        <c:v>17.206257407474297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12.207266500463387</c:v>
                      </c:pt>
                      <c:pt idx="14">
                        <c:v>14.414358252050343</c:v>
                      </c:pt>
                      <c:pt idx="15">
                        <c:v>7.3942403427380601</c:v>
                      </c:pt>
                      <c:pt idx="16">
                        <c:v>7.5922817932054816</c:v>
                      </c:pt>
                      <c:pt idx="17">
                        <c:v>4.4400216314042273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15.719708275203894</c:v>
                      </c:pt>
                      <c:pt idx="33">
                        <c:v>15.719708275203894</c:v>
                      </c:pt>
                      <c:pt idx="34">
                        <c:v>6.2024445305607276</c:v>
                      </c:pt>
                      <c:pt idx="35">
                        <c:v>6.2024445305607276</c:v>
                      </c:pt>
                      <c:pt idx="36">
                        <c:v>18.10146617411371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19.493207156682196</c:v>
                      </c:pt>
                      <c:pt idx="40">
                        <c:v>19.493207156682196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31.102264633001372</c:v>
                      </c:pt>
                      <c:pt idx="45">
                        <c:v>31.102264633001372</c:v>
                      </c:pt>
                      <c:pt idx="46">
                        <c:v>13.663960058279971</c:v>
                      </c:pt>
                      <c:pt idx="47">
                        <c:v>6.0466696464920027</c:v>
                      </c:pt>
                      <c:pt idx="48">
                        <c:v>6.0466696464920027</c:v>
                      </c:pt>
                      <c:pt idx="49">
                        <c:v>6.0466696464920027</c:v>
                      </c:pt>
                      <c:pt idx="50">
                        <c:v>18.272019846810174</c:v>
                      </c:pt>
                      <c:pt idx="51">
                        <c:v>18.272019846810174</c:v>
                      </c:pt>
                      <c:pt idx="52">
                        <c:v>12.207266500463387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15.537161004420877</c:v>
                      </c:pt>
                      <c:pt idx="56">
                        <c:v>15.537161004420877</c:v>
                      </c:pt>
                      <c:pt idx="57">
                        <c:v>26.92096007219585</c:v>
                      </c:pt>
                      <c:pt idx="58">
                        <c:v>0</c:v>
                      </c:pt>
                      <c:pt idx="59">
                        <c:v>0.39924983705429584</c:v>
                      </c:pt>
                      <c:pt idx="60">
                        <c:v>0.39924983705429584</c:v>
                      </c:pt>
                      <c:pt idx="61">
                        <c:v>6.4028626828168136</c:v>
                      </c:pt>
                      <c:pt idx="62">
                        <c:v>6.4028626828168136</c:v>
                      </c:pt>
                      <c:pt idx="63">
                        <c:v>6.4028626828168136</c:v>
                      </c:pt>
                      <c:pt idx="64">
                        <c:v>6.4028626828168136</c:v>
                      </c:pt>
                      <c:pt idx="65">
                        <c:v>0</c:v>
                      </c:pt>
                      <c:pt idx="66">
                        <c:v>12.207266500463467</c:v>
                      </c:pt>
                      <c:pt idx="67">
                        <c:v>12.207266500463467</c:v>
                      </c:pt>
                      <c:pt idx="68">
                        <c:v>18.10146617411371</c:v>
                      </c:pt>
                      <c:pt idx="69">
                        <c:v>0</c:v>
                      </c:pt>
                      <c:pt idx="70">
                        <c:v>21.473576537130015</c:v>
                      </c:pt>
                      <c:pt idx="71">
                        <c:v>16.776986816072032</c:v>
                      </c:pt>
                      <c:pt idx="72">
                        <c:v>6.8126337265984258</c:v>
                      </c:pt>
                      <c:pt idx="73">
                        <c:v>6.8126337265984258</c:v>
                      </c:pt>
                      <c:pt idx="74">
                        <c:v>17.993264340606409</c:v>
                      </c:pt>
                      <c:pt idx="75">
                        <c:v>17.993264340606409</c:v>
                      </c:pt>
                      <c:pt idx="76">
                        <c:v>6.1358458180461604</c:v>
                      </c:pt>
                      <c:pt idx="77">
                        <c:v>17.828513783268114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22.668549656738456</c:v>
                      </c:pt>
                      <c:pt idx="81">
                        <c:v>0</c:v>
                      </c:pt>
                      <c:pt idx="82">
                        <c:v>16.272324675609781</c:v>
                      </c:pt>
                      <c:pt idx="83">
                        <c:v>18.101466174113764</c:v>
                      </c:pt>
                      <c:pt idx="84">
                        <c:v>6.7150719850685814</c:v>
                      </c:pt>
                      <c:pt idx="85">
                        <c:v>6.7150719850685814</c:v>
                      </c:pt>
                      <c:pt idx="86">
                        <c:v>17.202670803751385</c:v>
                      </c:pt>
                      <c:pt idx="87">
                        <c:v>17.206257407474297</c:v>
                      </c:pt>
                      <c:pt idx="88">
                        <c:v>12.207266500463467</c:v>
                      </c:pt>
                      <c:pt idx="89">
                        <c:v>12.207266500463467</c:v>
                      </c:pt>
                      <c:pt idx="90">
                        <c:v>12.207266500463467</c:v>
                      </c:pt>
                      <c:pt idx="91">
                        <c:v>12.207266500463467</c:v>
                      </c:pt>
                      <c:pt idx="92">
                        <c:v>12.207266500463467</c:v>
                      </c:pt>
                      <c:pt idx="93">
                        <c:v>12.207266500463467</c:v>
                      </c:pt>
                      <c:pt idx="94">
                        <c:v>23.393719512537299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16.242108295141094</c:v>
                      </c:pt>
                      <c:pt idx="99">
                        <c:v>16.059990627253242</c:v>
                      </c:pt>
                      <c:pt idx="100">
                        <c:v>12.31334342306797</c:v>
                      </c:pt>
                      <c:pt idx="101">
                        <c:v>3.2717205911862188</c:v>
                      </c:pt>
                      <c:pt idx="102">
                        <c:v>3.2717205911862188</c:v>
                      </c:pt>
                      <c:pt idx="103">
                        <c:v>14.076769632062963</c:v>
                      </c:pt>
                      <c:pt idx="104">
                        <c:v>7.8643592897322501</c:v>
                      </c:pt>
                      <c:pt idx="105">
                        <c:v>6.6001261044983499</c:v>
                      </c:pt>
                      <c:pt idx="106">
                        <c:v>6.6001261044983499</c:v>
                      </c:pt>
                      <c:pt idx="107">
                        <c:v>6.6001261044983499</c:v>
                      </c:pt>
                      <c:pt idx="108">
                        <c:v>3.5767469746567633</c:v>
                      </c:pt>
                      <c:pt idx="109">
                        <c:v>0.39706453299412447</c:v>
                      </c:pt>
                      <c:pt idx="110">
                        <c:v>0.39706453299412447</c:v>
                      </c:pt>
                      <c:pt idx="111">
                        <c:v>1.4591394078330895</c:v>
                      </c:pt>
                      <c:pt idx="112">
                        <c:v>1.4591394078330895</c:v>
                      </c:pt>
                      <c:pt idx="113">
                        <c:v>1.4591394078330895</c:v>
                      </c:pt>
                      <c:pt idx="114">
                        <c:v>1.4591394078330895</c:v>
                      </c:pt>
                      <c:pt idx="115">
                        <c:v>1.4591394078330895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12.769065689263686</c:v>
                      </c:pt>
                      <c:pt idx="119">
                        <c:v>0.37046146171207428</c:v>
                      </c:pt>
                      <c:pt idx="120">
                        <c:v>1.7793641715756028</c:v>
                      </c:pt>
                      <c:pt idx="121">
                        <c:v>17.202670803751356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11.953709892404364</c:v>
                      </c:pt>
                      <c:pt idx="126">
                        <c:v>0.38113235252513644</c:v>
                      </c:pt>
                      <c:pt idx="127">
                        <c:v>0.38113235252513644</c:v>
                      </c:pt>
                      <c:pt idx="128">
                        <c:v>0.38113235252513644</c:v>
                      </c:pt>
                      <c:pt idx="129">
                        <c:v>0.38113235252513644</c:v>
                      </c:pt>
                      <c:pt idx="130">
                        <c:v>0.38113235252513644</c:v>
                      </c:pt>
                      <c:pt idx="131">
                        <c:v>0</c:v>
                      </c:pt>
                      <c:pt idx="132">
                        <c:v>18.272019846810164</c:v>
                      </c:pt>
                      <c:pt idx="133">
                        <c:v>6.7150719850685814</c:v>
                      </c:pt>
                      <c:pt idx="134">
                        <c:v>3.2717205911862188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16.272324675609781</c:v>
                      </c:pt>
                      <c:pt idx="139">
                        <c:v>19.493207156682153</c:v>
                      </c:pt>
                      <c:pt idx="140">
                        <c:v>19.49320715668215</c:v>
                      </c:pt>
                      <c:pt idx="141">
                        <c:v>11.953709892404364</c:v>
                      </c:pt>
                      <c:pt idx="142">
                        <c:v>11.953709892404364</c:v>
                      </c:pt>
                      <c:pt idx="143">
                        <c:v>0</c:v>
                      </c:pt>
                      <c:pt idx="144">
                        <c:v>1.4325796676259328</c:v>
                      </c:pt>
                      <c:pt idx="145">
                        <c:v>1.4325796676259328</c:v>
                      </c:pt>
                      <c:pt idx="146">
                        <c:v>6.7150719850685814</c:v>
                      </c:pt>
                      <c:pt idx="147">
                        <c:v>17.202580527009243</c:v>
                      </c:pt>
                      <c:pt idx="148">
                        <c:v>7.8643592897322501</c:v>
                      </c:pt>
                      <c:pt idx="149">
                        <c:v>19.493207156682185</c:v>
                      </c:pt>
                      <c:pt idx="150">
                        <c:v>19.493207156682203</c:v>
                      </c:pt>
                      <c:pt idx="151">
                        <c:v>28.026566860941973</c:v>
                      </c:pt>
                      <c:pt idx="152">
                        <c:v>27.729738134674164</c:v>
                      </c:pt>
                      <c:pt idx="153">
                        <c:v>22.668431263619613</c:v>
                      </c:pt>
                      <c:pt idx="154">
                        <c:v>0</c:v>
                      </c:pt>
                      <c:pt idx="155">
                        <c:v>17.405387669268297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19.493314069171152</c:v>
                      </c:pt>
                      <c:pt idx="161">
                        <c:v>17.405387669268297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0.39706453299412447</c:v>
                      </c:pt>
                      <c:pt idx="169">
                        <c:v>-8.0222762086035786</c:v>
                      </c:pt>
                      <c:pt idx="170">
                        <c:v>0.34392879789431308</c:v>
                      </c:pt>
                      <c:pt idx="171">
                        <c:v>0</c:v>
                      </c:pt>
                      <c:pt idx="172">
                        <c:v>15.339567927337368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1.2957444257907218</c:v>
                      </c:pt>
                      <c:pt idx="176">
                        <c:v>1.2812596649218237</c:v>
                      </c:pt>
                      <c:pt idx="177">
                        <c:v>0</c:v>
                      </c:pt>
                      <c:pt idx="178">
                        <c:v>22.854316437488269</c:v>
                      </c:pt>
                      <c:pt idx="179">
                        <c:v>17.459081269121647</c:v>
                      </c:pt>
                      <c:pt idx="180">
                        <c:v>25.881246211307051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5.8316226124769006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6.0466696464920151</c:v>
                      </c:pt>
                      <c:pt idx="195">
                        <c:v>6.0466696464920151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-2.6042067302731464</c:v>
                      </c:pt>
                      <c:pt idx="199">
                        <c:v>12.365417423720087</c:v>
                      </c:pt>
                      <c:pt idx="200">
                        <c:v>12.365417423720087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DCA-4D44-ACDD-6147FA6E3873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Stations!$R$3</c15:sqref>
                        </c15:formulaRef>
                      </c:ext>
                    </c:extLst>
                    <c:strCache>
                      <c:ptCount val="1"/>
                      <c:pt idx="0">
                        <c:v>Carbon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Stations!$K$4:$K$204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1</c:v>
                      </c:pt>
                      <c:pt idx="1">
                        <c:v>1</c:v>
                      </c:pt>
                      <c:pt idx="2">
                        <c:v>21</c:v>
                      </c:pt>
                      <c:pt idx="3">
                        <c:v>7</c:v>
                      </c:pt>
                      <c:pt idx="4">
                        <c:v>1</c:v>
                      </c:pt>
                      <c:pt idx="5">
                        <c:v>7</c:v>
                      </c:pt>
                      <c:pt idx="6">
                        <c:v>10</c:v>
                      </c:pt>
                      <c:pt idx="7">
                        <c:v>10</c:v>
                      </c:pt>
                      <c:pt idx="8">
                        <c:v>21</c:v>
                      </c:pt>
                      <c:pt idx="9">
                        <c:v>3</c:v>
                      </c:pt>
                      <c:pt idx="10">
                        <c:v>3</c:v>
                      </c:pt>
                      <c:pt idx="11">
                        <c:v>17</c:v>
                      </c:pt>
                      <c:pt idx="12">
                        <c:v>17</c:v>
                      </c:pt>
                      <c:pt idx="13">
                        <c:v>10</c:v>
                      </c:pt>
                      <c:pt idx="14">
                        <c:v>1</c:v>
                      </c:pt>
                      <c:pt idx="15">
                        <c:v>11</c:v>
                      </c:pt>
                      <c:pt idx="16">
                        <c:v>11</c:v>
                      </c:pt>
                      <c:pt idx="17">
                        <c:v>13</c:v>
                      </c:pt>
                      <c:pt idx="18">
                        <c:v>16</c:v>
                      </c:pt>
                      <c:pt idx="19">
                        <c:v>16</c:v>
                      </c:pt>
                      <c:pt idx="20">
                        <c:v>25</c:v>
                      </c:pt>
                      <c:pt idx="21">
                        <c:v>25</c:v>
                      </c:pt>
                      <c:pt idx="22">
                        <c:v>18</c:v>
                      </c:pt>
                      <c:pt idx="23">
                        <c:v>18</c:v>
                      </c:pt>
                      <c:pt idx="24">
                        <c:v>18</c:v>
                      </c:pt>
                      <c:pt idx="25">
                        <c:v>18</c:v>
                      </c:pt>
                      <c:pt idx="26">
                        <c:v>24</c:v>
                      </c:pt>
                      <c:pt idx="27">
                        <c:v>24</c:v>
                      </c:pt>
                      <c:pt idx="28">
                        <c:v>24</c:v>
                      </c:pt>
                      <c:pt idx="29">
                        <c:v>16</c:v>
                      </c:pt>
                      <c:pt idx="30">
                        <c:v>16</c:v>
                      </c:pt>
                      <c:pt idx="31">
                        <c:v>24</c:v>
                      </c:pt>
                      <c:pt idx="32">
                        <c:v>5</c:v>
                      </c:pt>
                      <c:pt idx="33">
                        <c:v>5</c:v>
                      </c:pt>
                      <c:pt idx="34">
                        <c:v>11</c:v>
                      </c:pt>
                      <c:pt idx="35">
                        <c:v>11</c:v>
                      </c:pt>
                      <c:pt idx="36">
                        <c:v>1</c:v>
                      </c:pt>
                      <c:pt idx="37">
                        <c:v>16</c:v>
                      </c:pt>
                      <c:pt idx="38">
                        <c:v>16</c:v>
                      </c:pt>
                      <c:pt idx="39">
                        <c:v>1</c:v>
                      </c:pt>
                      <c:pt idx="40">
                        <c:v>1</c:v>
                      </c:pt>
                      <c:pt idx="41">
                        <c:v>24</c:v>
                      </c:pt>
                      <c:pt idx="42">
                        <c:v>16</c:v>
                      </c:pt>
                      <c:pt idx="43">
                        <c:v>25</c:v>
                      </c:pt>
                      <c:pt idx="44">
                        <c:v>7</c:v>
                      </c:pt>
                      <c:pt idx="45">
                        <c:v>7</c:v>
                      </c:pt>
                      <c:pt idx="46">
                        <c:v>8</c:v>
                      </c:pt>
                      <c:pt idx="47">
                        <c:v>11</c:v>
                      </c:pt>
                      <c:pt idx="48">
                        <c:v>11</c:v>
                      </c:pt>
                      <c:pt idx="49">
                        <c:v>11</c:v>
                      </c:pt>
                      <c:pt idx="50">
                        <c:v>1</c:v>
                      </c:pt>
                      <c:pt idx="51">
                        <c:v>1</c:v>
                      </c:pt>
                      <c:pt idx="52">
                        <c:v>10</c:v>
                      </c:pt>
                      <c:pt idx="53">
                        <c:v>25</c:v>
                      </c:pt>
                      <c:pt idx="54">
                        <c:v>19</c:v>
                      </c:pt>
                      <c:pt idx="55">
                        <c:v>1</c:v>
                      </c:pt>
                      <c:pt idx="56">
                        <c:v>1</c:v>
                      </c:pt>
                      <c:pt idx="57">
                        <c:v>1</c:v>
                      </c:pt>
                      <c:pt idx="58">
                        <c:v>18</c:v>
                      </c:pt>
                      <c:pt idx="59">
                        <c:v>15</c:v>
                      </c:pt>
                      <c:pt idx="60">
                        <c:v>15</c:v>
                      </c:pt>
                      <c:pt idx="61">
                        <c:v>11</c:v>
                      </c:pt>
                      <c:pt idx="62">
                        <c:v>11</c:v>
                      </c:pt>
                      <c:pt idx="63">
                        <c:v>11</c:v>
                      </c:pt>
                      <c:pt idx="64">
                        <c:v>11</c:v>
                      </c:pt>
                      <c:pt idx="65">
                        <c:v>24</c:v>
                      </c:pt>
                      <c:pt idx="66">
                        <c:v>10</c:v>
                      </c:pt>
                      <c:pt idx="67">
                        <c:v>10</c:v>
                      </c:pt>
                      <c:pt idx="68">
                        <c:v>1</c:v>
                      </c:pt>
                      <c:pt idx="69">
                        <c:v>18</c:v>
                      </c:pt>
                      <c:pt idx="70">
                        <c:v>4</c:v>
                      </c:pt>
                      <c:pt idx="71">
                        <c:v>5</c:v>
                      </c:pt>
                      <c:pt idx="72">
                        <c:v>12</c:v>
                      </c:pt>
                      <c:pt idx="73">
                        <c:v>12</c:v>
                      </c:pt>
                      <c:pt idx="74">
                        <c:v>1</c:v>
                      </c:pt>
                      <c:pt idx="75">
                        <c:v>1</c:v>
                      </c:pt>
                      <c:pt idx="76">
                        <c:v>11</c:v>
                      </c:pt>
                      <c:pt idx="77">
                        <c:v>3</c:v>
                      </c:pt>
                      <c:pt idx="78">
                        <c:v>26</c:v>
                      </c:pt>
                      <c:pt idx="79">
                        <c:v>26</c:v>
                      </c:pt>
                      <c:pt idx="80">
                        <c:v>7</c:v>
                      </c:pt>
                      <c:pt idx="81">
                        <c:v>16</c:v>
                      </c:pt>
                      <c:pt idx="82">
                        <c:v>6</c:v>
                      </c:pt>
                      <c:pt idx="83">
                        <c:v>1</c:v>
                      </c:pt>
                      <c:pt idx="84">
                        <c:v>11</c:v>
                      </c:pt>
                      <c:pt idx="85">
                        <c:v>11</c:v>
                      </c:pt>
                      <c:pt idx="86">
                        <c:v>3</c:v>
                      </c:pt>
                      <c:pt idx="87">
                        <c:v>3</c:v>
                      </c:pt>
                      <c:pt idx="88">
                        <c:v>10</c:v>
                      </c:pt>
                      <c:pt idx="89">
                        <c:v>10</c:v>
                      </c:pt>
                      <c:pt idx="90">
                        <c:v>10</c:v>
                      </c:pt>
                      <c:pt idx="91">
                        <c:v>10</c:v>
                      </c:pt>
                      <c:pt idx="92">
                        <c:v>10</c:v>
                      </c:pt>
                      <c:pt idx="93">
                        <c:v>10</c:v>
                      </c:pt>
                      <c:pt idx="94">
                        <c:v>1</c:v>
                      </c:pt>
                      <c:pt idx="95">
                        <c:v>24</c:v>
                      </c:pt>
                      <c:pt idx="96">
                        <c:v>24</c:v>
                      </c:pt>
                      <c:pt idx="97">
                        <c:v>18</c:v>
                      </c:pt>
                      <c:pt idx="98">
                        <c:v>5</c:v>
                      </c:pt>
                      <c:pt idx="99">
                        <c:v>5</c:v>
                      </c:pt>
                      <c:pt idx="100">
                        <c:v>9</c:v>
                      </c:pt>
                      <c:pt idx="101">
                        <c:v>13</c:v>
                      </c:pt>
                      <c:pt idx="102">
                        <c:v>13</c:v>
                      </c:pt>
                      <c:pt idx="103">
                        <c:v>10</c:v>
                      </c:pt>
                      <c:pt idx="104">
                        <c:v>12</c:v>
                      </c:pt>
                      <c:pt idx="105">
                        <c:v>12</c:v>
                      </c:pt>
                      <c:pt idx="106">
                        <c:v>12</c:v>
                      </c:pt>
                      <c:pt idx="107">
                        <c:v>12</c:v>
                      </c:pt>
                      <c:pt idx="108">
                        <c:v>13</c:v>
                      </c:pt>
                      <c:pt idx="109">
                        <c:v>15</c:v>
                      </c:pt>
                      <c:pt idx="110">
                        <c:v>15</c:v>
                      </c:pt>
                      <c:pt idx="111">
                        <c:v>14</c:v>
                      </c:pt>
                      <c:pt idx="112">
                        <c:v>14</c:v>
                      </c:pt>
                      <c:pt idx="113">
                        <c:v>14</c:v>
                      </c:pt>
                      <c:pt idx="114">
                        <c:v>14</c:v>
                      </c:pt>
                      <c:pt idx="115">
                        <c:v>14</c:v>
                      </c:pt>
                      <c:pt idx="116">
                        <c:v>16</c:v>
                      </c:pt>
                      <c:pt idx="117">
                        <c:v>26</c:v>
                      </c:pt>
                      <c:pt idx="118">
                        <c:v>10</c:v>
                      </c:pt>
                      <c:pt idx="119">
                        <c:v>15</c:v>
                      </c:pt>
                      <c:pt idx="120">
                        <c:v>14</c:v>
                      </c:pt>
                      <c:pt idx="121">
                        <c:v>3</c:v>
                      </c:pt>
                      <c:pt idx="122">
                        <c:v>16</c:v>
                      </c:pt>
                      <c:pt idx="123">
                        <c:v>16</c:v>
                      </c:pt>
                      <c:pt idx="124">
                        <c:v>24</c:v>
                      </c:pt>
                      <c:pt idx="125">
                        <c:v>10</c:v>
                      </c:pt>
                      <c:pt idx="126">
                        <c:v>15</c:v>
                      </c:pt>
                      <c:pt idx="127">
                        <c:v>15</c:v>
                      </c:pt>
                      <c:pt idx="128">
                        <c:v>15</c:v>
                      </c:pt>
                      <c:pt idx="129">
                        <c:v>15</c:v>
                      </c:pt>
                      <c:pt idx="130">
                        <c:v>15</c:v>
                      </c:pt>
                      <c:pt idx="131">
                        <c:v>24</c:v>
                      </c:pt>
                      <c:pt idx="132">
                        <c:v>1</c:v>
                      </c:pt>
                      <c:pt idx="133">
                        <c:v>11</c:v>
                      </c:pt>
                      <c:pt idx="134">
                        <c:v>13</c:v>
                      </c:pt>
                      <c:pt idx="135">
                        <c:v>27</c:v>
                      </c:pt>
                      <c:pt idx="136">
                        <c:v>18</c:v>
                      </c:pt>
                      <c:pt idx="137">
                        <c:v>18</c:v>
                      </c:pt>
                      <c:pt idx="138">
                        <c:v>6</c:v>
                      </c:pt>
                      <c:pt idx="139">
                        <c:v>1</c:v>
                      </c:pt>
                      <c:pt idx="140">
                        <c:v>1</c:v>
                      </c:pt>
                      <c:pt idx="141">
                        <c:v>10</c:v>
                      </c:pt>
                      <c:pt idx="142">
                        <c:v>10</c:v>
                      </c:pt>
                      <c:pt idx="143">
                        <c:v>26</c:v>
                      </c:pt>
                      <c:pt idx="144">
                        <c:v>14</c:v>
                      </c:pt>
                      <c:pt idx="145">
                        <c:v>14</c:v>
                      </c:pt>
                      <c:pt idx="146">
                        <c:v>11</c:v>
                      </c:pt>
                      <c:pt idx="147">
                        <c:v>3</c:v>
                      </c:pt>
                      <c:pt idx="148">
                        <c:v>12</c:v>
                      </c:pt>
                      <c:pt idx="149">
                        <c:v>1</c:v>
                      </c:pt>
                      <c:pt idx="150">
                        <c:v>1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7</c:v>
                      </c:pt>
                      <c:pt idx="154">
                        <c:v>17</c:v>
                      </c:pt>
                      <c:pt idx="155">
                        <c:v>2</c:v>
                      </c:pt>
                      <c:pt idx="156">
                        <c:v>18</c:v>
                      </c:pt>
                      <c:pt idx="157">
                        <c:v>18</c:v>
                      </c:pt>
                      <c:pt idx="158">
                        <c:v>18</c:v>
                      </c:pt>
                      <c:pt idx="159">
                        <c:v>26</c:v>
                      </c:pt>
                      <c:pt idx="160">
                        <c:v>1</c:v>
                      </c:pt>
                      <c:pt idx="161">
                        <c:v>2</c:v>
                      </c:pt>
                      <c:pt idx="162">
                        <c:v>20</c:v>
                      </c:pt>
                      <c:pt idx="163">
                        <c:v>18</c:v>
                      </c:pt>
                      <c:pt idx="164">
                        <c:v>21</c:v>
                      </c:pt>
                      <c:pt idx="165">
                        <c:v>21</c:v>
                      </c:pt>
                      <c:pt idx="166">
                        <c:v>16</c:v>
                      </c:pt>
                      <c:pt idx="167">
                        <c:v>24</c:v>
                      </c:pt>
                      <c:pt idx="168">
                        <c:v>15</c:v>
                      </c:pt>
                      <c:pt idx="169">
                        <c:v>22</c:v>
                      </c:pt>
                      <c:pt idx="170">
                        <c:v>15</c:v>
                      </c:pt>
                      <c:pt idx="171">
                        <c:v>18</c:v>
                      </c:pt>
                      <c:pt idx="172">
                        <c:v>8</c:v>
                      </c:pt>
                      <c:pt idx="173">
                        <c:v>17</c:v>
                      </c:pt>
                      <c:pt idx="174">
                        <c:v>17</c:v>
                      </c:pt>
                      <c:pt idx="175">
                        <c:v>14</c:v>
                      </c:pt>
                      <c:pt idx="176">
                        <c:v>14</c:v>
                      </c:pt>
                      <c:pt idx="177">
                        <c:v>16</c:v>
                      </c:pt>
                      <c:pt idx="178">
                        <c:v>1</c:v>
                      </c:pt>
                      <c:pt idx="179">
                        <c:v>5</c:v>
                      </c:pt>
                      <c:pt idx="180">
                        <c:v>1</c:v>
                      </c:pt>
                      <c:pt idx="181">
                        <c:v>18</c:v>
                      </c:pt>
                      <c:pt idx="182">
                        <c:v>16</c:v>
                      </c:pt>
                      <c:pt idx="183">
                        <c:v>16</c:v>
                      </c:pt>
                      <c:pt idx="184">
                        <c:v>11</c:v>
                      </c:pt>
                      <c:pt idx="185">
                        <c:v>21</c:v>
                      </c:pt>
                      <c:pt idx="186">
                        <c:v>21</c:v>
                      </c:pt>
                      <c:pt idx="187">
                        <c:v>17</c:v>
                      </c:pt>
                      <c:pt idx="188">
                        <c:v>17</c:v>
                      </c:pt>
                      <c:pt idx="189">
                        <c:v>17</c:v>
                      </c:pt>
                      <c:pt idx="190">
                        <c:v>17</c:v>
                      </c:pt>
                      <c:pt idx="191">
                        <c:v>17</c:v>
                      </c:pt>
                      <c:pt idx="192">
                        <c:v>16</c:v>
                      </c:pt>
                      <c:pt idx="193">
                        <c:v>16</c:v>
                      </c:pt>
                      <c:pt idx="194">
                        <c:v>11</c:v>
                      </c:pt>
                      <c:pt idx="195">
                        <c:v>11</c:v>
                      </c:pt>
                      <c:pt idx="196">
                        <c:v>21</c:v>
                      </c:pt>
                      <c:pt idx="197">
                        <c:v>18</c:v>
                      </c:pt>
                      <c:pt idx="198">
                        <c:v>23</c:v>
                      </c:pt>
                      <c:pt idx="199">
                        <c:v>10</c:v>
                      </c:pt>
                      <c:pt idx="200">
                        <c:v>10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Stations!$R$4:$R$204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1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1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1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1</c:v>
                      </c:pt>
                      <c:pt idx="21">
                        <c:v>0</c:v>
                      </c:pt>
                      <c:pt idx="22">
                        <c:v>1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1</c:v>
                      </c:pt>
                      <c:pt idx="27">
                        <c:v>1</c:v>
                      </c:pt>
                      <c:pt idx="28">
                        <c:v>0</c:v>
                      </c:pt>
                      <c:pt idx="29">
                        <c:v>1</c:v>
                      </c:pt>
                      <c:pt idx="30">
                        <c:v>1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1</c:v>
                      </c:pt>
                      <c:pt idx="38">
                        <c:v>1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1</c:v>
                      </c:pt>
                      <c:pt idx="42">
                        <c:v>1</c:v>
                      </c:pt>
                      <c:pt idx="43">
                        <c:v>1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1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1</c:v>
                      </c:pt>
                      <c:pt idx="54">
                        <c:v>1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1</c:v>
                      </c:pt>
                      <c:pt idx="59">
                        <c:v>1</c:v>
                      </c:pt>
                      <c:pt idx="60">
                        <c:v>1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1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1</c:v>
                      </c:pt>
                      <c:pt idx="79">
                        <c:v>1</c:v>
                      </c:pt>
                      <c:pt idx="80">
                        <c:v>0</c:v>
                      </c:pt>
                      <c:pt idx="81">
                        <c:v>1</c:v>
                      </c:pt>
                      <c:pt idx="82">
                        <c:v>0</c:v>
                      </c:pt>
                      <c:pt idx="83">
                        <c:v>1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1</c:v>
                      </c:pt>
                      <c:pt idx="96">
                        <c:v>1</c:v>
                      </c:pt>
                      <c:pt idx="97">
                        <c:v>1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1</c:v>
                      </c:pt>
                      <c:pt idx="101">
                        <c:v>1</c:v>
                      </c:pt>
                      <c:pt idx="102">
                        <c:v>1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1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0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1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1</c:v>
                      </c:pt>
                      <c:pt idx="120">
                        <c:v>1</c:v>
                      </c:pt>
                      <c:pt idx="121">
                        <c:v>0</c:v>
                      </c:pt>
                      <c:pt idx="122">
                        <c:v>1</c:v>
                      </c:pt>
                      <c:pt idx="123">
                        <c:v>1</c:v>
                      </c:pt>
                      <c:pt idx="124">
                        <c:v>1</c:v>
                      </c:pt>
                      <c:pt idx="125">
                        <c:v>0</c:v>
                      </c:pt>
                      <c:pt idx="126">
                        <c:v>1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0</c:v>
                      </c:pt>
                      <c:pt idx="131">
                        <c:v>1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1</c:v>
                      </c:pt>
                      <c:pt idx="135">
                        <c:v>1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1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1</c:v>
                      </c:pt>
                      <c:pt idx="157">
                        <c:v>0</c:v>
                      </c:pt>
                      <c:pt idx="158">
                        <c:v>1</c:v>
                      </c:pt>
                      <c:pt idx="159">
                        <c:v>1</c:v>
                      </c:pt>
                      <c:pt idx="160">
                        <c:v>0</c:v>
                      </c:pt>
                      <c:pt idx="161">
                        <c:v>1</c:v>
                      </c:pt>
                      <c:pt idx="162">
                        <c:v>1</c:v>
                      </c:pt>
                      <c:pt idx="163">
                        <c:v>1</c:v>
                      </c:pt>
                      <c:pt idx="164">
                        <c:v>1</c:v>
                      </c:pt>
                      <c:pt idx="165">
                        <c:v>0</c:v>
                      </c:pt>
                      <c:pt idx="166">
                        <c:v>1</c:v>
                      </c:pt>
                      <c:pt idx="167">
                        <c:v>1</c:v>
                      </c:pt>
                      <c:pt idx="168">
                        <c:v>1</c:v>
                      </c:pt>
                      <c:pt idx="169">
                        <c:v>1</c:v>
                      </c:pt>
                      <c:pt idx="170">
                        <c:v>1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1</c:v>
                      </c:pt>
                      <c:pt idx="174">
                        <c:v>1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1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1</c:v>
                      </c:pt>
                      <c:pt idx="182">
                        <c:v>1</c:v>
                      </c:pt>
                      <c:pt idx="183">
                        <c:v>1</c:v>
                      </c:pt>
                      <c:pt idx="184">
                        <c:v>0</c:v>
                      </c:pt>
                      <c:pt idx="185">
                        <c:v>1</c:v>
                      </c:pt>
                      <c:pt idx="186">
                        <c:v>1</c:v>
                      </c:pt>
                      <c:pt idx="187">
                        <c:v>1</c:v>
                      </c:pt>
                      <c:pt idx="188">
                        <c:v>0</c:v>
                      </c:pt>
                      <c:pt idx="189">
                        <c:v>1</c:v>
                      </c:pt>
                      <c:pt idx="190">
                        <c:v>1</c:v>
                      </c:pt>
                      <c:pt idx="191">
                        <c:v>0</c:v>
                      </c:pt>
                      <c:pt idx="192">
                        <c:v>1</c:v>
                      </c:pt>
                      <c:pt idx="193">
                        <c:v>1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1</c:v>
                      </c:pt>
                      <c:pt idx="198">
                        <c:v>1</c:v>
                      </c:pt>
                      <c:pt idx="199">
                        <c:v>0</c:v>
                      </c:pt>
                      <c:pt idx="20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1DCA-4D44-ACDD-6147FA6E3873}"/>
                  </c:ext>
                </c:extLst>
              </c15:ser>
            </c15:filteredScatterSeries>
          </c:ext>
        </c:extLst>
      </c:scatterChart>
      <c:valAx>
        <c:axId val="1099435584"/>
        <c:scaling>
          <c:orientation val="minMax"/>
          <c:max val="27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Zone 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5647408"/>
        <c:crosses val="autoZero"/>
        <c:crossBetween val="midCat"/>
        <c:majorUnit val="1"/>
      </c:valAx>
      <c:valAx>
        <c:axId val="1025647408"/>
        <c:scaling>
          <c:orientation val="minMax"/>
          <c:max val="60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Nodal Price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9435584"/>
        <c:crosses val="autoZero"/>
        <c:crossBetween val="midCat"/>
        <c:majorUnit val="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DNO Zones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3"/>
          <c:order val="3"/>
          <c:tx>
            <c:strRef>
              <c:f>Stations!$N$3</c:f>
              <c:strCache>
                <c:ptCount val="1"/>
                <c:pt idx="0">
                  <c:v>YR Nodal Price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Stations!$J$4:$J$204</c:f>
              <c:numCache>
                <c:formatCode>General</c:formatCode>
                <c:ptCount val="201"/>
                <c:pt idx="0">
                  <c:v>1</c:v>
                </c:pt>
                <c:pt idx="1">
                  <c:v>1</c:v>
                </c:pt>
                <c:pt idx="2">
                  <c:v>10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10</c:v>
                </c:pt>
                <c:pt idx="9">
                  <c:v>1</c:v>
                </c:pt>
                <c:pt idx="10">
                  <c:v>1</c:v>
                </c:pt>
                <c:pt idx="11">
                  <c:v>7</c:v>
                </c:pt>
                <c:pt idx="12">
                  <c:v>7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6</c:v>
                </c:pt>
                <c:pt idx="19">
                  <c:v>6</c:v>
                </c:pt>
                <c:pt idx="20">
                  <c:v>11</c:v>
                </c:pt>
                <c:pt idx="21">
                  <c:v>11</c:v>
                </c:pt>
                <c:pt idx="22">
                  <c:v>9</c:v>
                </c:pt>
                <c:pt idx="23">
                  <c:v>9</c:v>
                </c:pt>
                <c:pt idx="24">
                  <c:v>9</c:v>
                </c:pt>
                <c:pt idx="25">
                  <c:v>9</c:v>
                </c:pt>
                <c:pt idx="26">
                  <c:v>12</c:v>
                </c:pt>
                <c:pt idx="27">
                  <c:v>12</c:v>
                </c:pt>
                <c:pt idx="28">
                  <c:v>11</c:v>
                </c:pt>
                <c:pt idx="29">
                  <c:v>4</c:v>
                </c:pt>
                <c:pt idx="30">
                  <c:v>4</c:v>
                </c:pt>
                <c:pt idx="31">
                  <c:v>11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6</c:v>
                </c:pt>
                <c:pt idx="38">
                  <c:v>6</c:v>
                </c:pt>
                <c:pt idx="39">
                  <c:v>1</c:v>
                </c:pt>
                <c:pt idx="40">
                  <c:v>1</c:v>
                </c:pt>
                <c:pt idx="41">
                  <c:v>9</c:v>
                </c:pt>
                <c:pt idx="42">
                  <c:v>7</c:v>
                </c:pt>
                <c:pt idx="43">
                  <c:v>13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13</c:v>
                </c:pt>
                <c:pt idx="54">
                  <c:v>6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7</c:v>
                </c:pt>
                <c:pt idx="59">
                  <c:v>5</c:v>
                </c:pt>
                <c:pt idx="60">
                  <c:v>5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11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9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13</c:v>
                </c:pt>
                <c:pt idx="79">
                  <c:v>13</c:v>
                </c:pt>
                <c:pt idx="80">
                  <c:v>1</c:v>
                </c:pt>
                <c:pt idx="81">
                  <c:v>6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11</c:v>
                </c:pt>
                <c:pt idx="96">
                  <c:v>11</c:v>
                </c:pt>
                <c:pt idx="97">
                  <c:v>7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3</c:v>
                </c:pt>
                <c:pt idx="103">
                  <c:v>2</c:v>
                </c:pt>
                <c:pt idx="104">
                  <c:v>2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5</c:v>
                </c:pt>
                <c:pt idx="110">
                  <c:v>5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7</c:v>
                </c:pt>
                <c:pt idx="117">
                  <c:v>14</c:v>
                </c:pt>
                <c:pt idx="118">
                  <c:v>2</c:v>
                </c:pt>
                <c:pt idx="119">
                  <c:v>5</c:v>
                </c:pt>
                <c:pt idx="120">
                  <c:v>4</c:v>
                </c:pt>
                <c:pt idx="121">
                  <c:v>1</c:v>
                </c:pt>
                <c:pt idx="122">
                  <c:v>5</c:v>
                </c:pt>
                <c:pt idx="123">
                  <c:v>5</c:v>
                </c:pt>
                <c:pt idx="124">
                  <c:v>11</c:v>
                </c:pt>
                <c:pt idx="125">
                  <c:v>2</c:v>
                </c:pt>
                <c:pt idx="126">
                  <c:v>5</c:v>
                </c:pt>
                <c:pt idx="127">
                  <c:v>5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11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14</c:v>
                </c:pt>
                <c:pt idx="136">
                  <c:v>9</c:v>
                </c:pt>
                <c:pt idx="137">
                  <c:v>9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2</c:v>
                </c:pt>
                <c:pt idx="143">
                  <c:v>13</c:v>
                </c:pt>
                <c:pt idx="144">
                  <c:v>4</c:v>
                </c:pt>
                <c:pt idx="145">
                  <c:v>4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7</c:v>
                </c:pt>
                <c:pt idx="155">
                  <c:v>1</c:v>
                </c:pt>
                <c:pt idx="156">
                  <c:v>9</c:v>
                </c:pt>
                <c:pt idx="157">
                  <c:v>9</c:v>
                </c:pt>
                <c:pt idx="158">
                  <c:v>9</c:v>
                </c:pt>
                <c:pt idx="159">
                  <c:v>13</c:v>
                </c:pt>
                <c:pt idx="160">
                  <c:v>1</c:v>
                </c:pt>
                <c:pt idx="161">
                  <c:v>1</c:v>
                </c:pt>
                <c:pt idx="162">
                  <c:v>10</c:v>
                </c:pt>
                <c:pt idx="163">
                  <c:v>7</c:v>
                </c:pt>
                <c:pt idx="164">
                  <c:v>10</c:v>
                </c:pt>
                <c:pt idx="165">
                  <c:v>10</c:v>
                </c:pt>
                <c:pt idx="166">
                  <c:v>6</c:v>
                </c:pt>
                <c:pt idx="167">
                  <c:v>9</c:v>
                </c:pt>
                <c:pt idx="168">
                  <c:v>5</c:v>
                </c:pt>
                <c:pt idx="169">
                  <c:v>14</c:v>
                </c:pt>
                <c:pt idx="170">
                  <c:v>5</c:v>
                </c:pt>
                <c:pt idx="171">
                  <c:v>9</c:v>
                </c:pt>
                <c:pt idx="172">
                  <c:v>1</c:v>
                </c:pt>
                <c:pt idx="173">
                  <c:v>7</c:v>
                </c:pt>
                <c:pt idx="174">
                  <c:v>7</c:v>
                </c:pt>
                <c:pt idx="175">
                  <c:v>4</c:v>
                </c:pt>
                <c:pt idx="176">
                  <c:v>4</c:v>
                </c:pt>
                <c:pt idx="177">
                  <c:v>7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9</c:v>
                </c:pt>
                <c:pt idx="182">
                  <c:v>5</c:v>
                </c:pt>
                <c:pt idx="183">
                  <c:v>5</c:v>
                </c:pt>
                <c:pt idx="184">
                  <c:v>2</c:v>
                </c:pt>
                <c:pt idx="185">
                  <c:v>10</c:v>
                </c:pt>
                <c:pt idx="186">
                  <c:v>10</c:v>
                </c:pt>
                <c:pt idx="187">
                  <c:v>7</c:v>
                </c:pt>
                <c:pt idx="188">
                  <c:v>7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2</c:v>
                </c:pt>
                <c:pt idx="195">
                  <c:v>2</c:v>
                </c:pt>
                <c:pt idx="196">
                  <c:v>10</c:v>
                </c:pt>
                <c:pt idx="197">
                  <c:v>7</c:v>
                </c:pt>
                <c:pt idx="198">
                  <c:v>12</c:v>
                </c:pt>
                <c:pt idx="199">
                  <c:v>2</c:v>
                </c:pt>
                <c:pt idx="200">
                  <c:v>2</c:v>
                </c:pt>
              </c:numCache>
            </c:numRef>
          </c:xVal>
          <c:yVal>
            <c:numRef>
              <c:f>Stations!$N$4:$N$204</c:f>
              <c:numCache>
                <c:formatCode>General</c:formatCode>
                <c:ptCount val="201"/>
                <c:pt idx="0">
                  <c:v>29.632603579393969</c:v>
                </c:pt>
                <c:pt idx="1">
                  <c:v>37.43538734277206</c:v>
                </c:pt>
                <c:pt idx="2">
                  <c:v>-5.0972957967574315</c:v>
                </c:pt>
                <c:pt idx="3">
                  <c:v>37.506026810106732</c:v>
                </c:pt>
                <c:pt idx="4">
                  <c:v>37.788106992037527</c:v>
                </c:pt>
                <c:pt idx="5">
                  <c:v>35.603813024788877</c:v>
                </c:pt>
                <c:pt idx="6">
                  <c:v>22.396965191968501</c:v>
                </c:pt>
                <c:pt idx="7">
                  <c:v>22.396965191968501</c:v>
                </c:pt>
                <c:pt idx="8">
                  <c:v>-4.1404494884891845</c:v>
                </c:pt>
                <c:pt idx="9">
                  <c:v>34.49482478682252</c:v>
                </c:pt>
                <c:pt idx="10">
                  <c:v>34.502197712483586</c:v>
                </c:pt>
                <c:pt idx="11">
                  <c:v>0.9711722958394271</c:v>
                </c:pt>
                <c:pt idx="12">
                  <c:v>0.6868798541647595</c:v>
                </c:pt>
                <c:pt idx="13">
                  <c:v>22.872039338489277</c:v>
                </c:pt>
                <c:pt idx="14">
                  <c:v>29.81013136022435</c:v>
                </c:pt>
                <c:pt idx="15">
                  <c:v>20.74852590980958</c:v>
                </c:pt>
                <c:pt idx="16">
                  <c:v>21.304237920209015</c:v>
                </c:pt>
                <c:pt idx="17">
                  <c:v>9.8092755156435576</c:v>
                </c:pt>
                <c:pt idx="18">
                  <c:v>2.4041955799411294</c:v>
                </c:pt>
                <c:pt idx="19">
                  <c:v>2.4041955799411294</c:v>
                </c:pt>
                <c:pt idx="20">
                  <c:v>-0.71539676376724015</c:v>
                </c:pt>
                <c:pt idx="21">
                  <c:v>-0.71539676376724015</c:v>
                </c:pt>
                <c:pt idx="22">
                  <c:v>1.9914259644912786</c:v>
                </c:pt>
                <c:pt idx="23">
                  <c:v>2.3836749079105655</c:v>
                </c:pt>
                <c:pt idx="24">
                  <c:v>2.3836749079105655</c:v>
                </c:pt>
                <c:pt idx="25">
                  <c:v>2.3836749079105655</c:v>
                </c:pt>
                <c:pt idx="26">
                  <c:v>0.52813930046538748</c:v>
                </c:pt>
                <c:pt idx="27">
                  <c:v>0.52813930046538748</c:v>
                </c:pt>
                <c:pt idx="28">
                  <c:v>3.6685623173769222</c:v>
                </c:pt>
                <c:pt idx="29">
                  <c:v>1.6553366977395281</c:v>
                </c:pt>
                <c:pt idx="30">
                  <c:v>1.6553366977395281</c:v>
                </c:pt>
                <c:pt idx="31">
                  <c:v>3.4359671833119076</c:v>
                </c:pt>
                <c:pt idx="32">
                  <c:v>29.760464527248121</c:v>
                </c:pt>
                <c:pt idx="33">
                  <c:v>29.760464527248121</c:v>
                </c:pt>
                <c:pt idx="34">
                  <c:v>17.404300520591672</c:v>
                </c:pt>
                <c:pt idx="35">
                  <c:v>17.404300520591672</c:v>
                </c:pt>
                <c:pt idx="36">
                  <c:v>37.43538734277206</c:v>
                </c:pt>
                <c:pt idx="37">
                  <c:v>1.1938859529921646</c:v>
                </c:pt>
                <c:pt idx="38">
                  <c:v>1.1938859529921646</c:v>
                </c:pt>
                <c:pt idx="39">
                  <c:v>40.313627274395301</c:v>
                </c:pt>
                <c:pt idx="40">
                  <c:v>40.313627274395301</c:v>
                </c:pt>
                <c:pt idx="41">
                  <c:v>1.8146709164672823</c:v>
                </c:pt>
                <c:pt idx="42">
                  <c:v>0.1323268306791365</c:v>
                </c:pt>
                <c:pt idx="43">
                  <c:v>-3.4775421995185463</c:v>
                </c:pt>
                <c:pt idx="44">
                  <c:v>46.347084922746042</c:v>
                </c:pt>
                <c:pt idx="45">
                  <c:v>46.347084922746042</c:v>
                </c:pt>
                <c:pt idx="46">
                  <c:v>25.888962494719468</c:v>
                </c:pt>
                <c:pt idx="47">
                  <c:v>16.967190138945533</c:v>
                </c:pt>
                <c:pt idx="48">
                  <c:v>16.967190138945533</c:v>
                </c:pt>
                <c:pt idx="49">
                  <c:v>16.967190138945533</c:v>
                </c:pt>
                <c:pt idx="50">
                  <c:v>37.788106992037548</c:v>
                </c:pt>
                <c:pt idx="51">
                  <c:v>37.788106992037548</c:v>
                </c:pt>
                <c:pt idx="52">
                  <c:v>22.872039338489277</c:v>
                </c:pt>
                <c:pt idx="53">
                  <c:v>-3.5764659430397789</c:v>
                </c:pt>
                <c:pt idx="54">
                  <c:v>2.6354911082517174</c:v>
                </c:pt>
                <c:pt idx="55">
                  <c:v>32.132183924376911</c:v>
                </c:pt>
                <c:pt idx="56">
                  <c:v>32.132183924376911</c:v>
                </c:pt>
                <c:pt idx="57">
                  <c:v>55.674858503073523</c:v>
                </c:pt>
                <c:pt idx="58">
                  <c:v>-1.9488382591179347</c:v>
                </c:pt>
                <c:pt idx="59">
                  <c:v>2.348431185013478</c:v>
                </c:pt>
                <c:pt idx="60">
                  <c:v>2.348431185013478</c:v>
                </c:pt>
                <c:pt idx="61">
                  <c:v>17.966681648622703</c:v>
                </c:pt>
                <c:pt idx="62">
                  <c:v>17.966681648622703</c:v>
                </c:pt>
                <c:pt idx="63">
                  <c:v>17.966681648622703</c:v>
                </c:pt>
                <c:pt idx="64">
                  <c:v>17.966681648622703</c:v>
                </c:pt>
                <c:pt idx="65">
                  <c:v>2.9616267390638322</c:v>
                </c:pt>
                <c:pt idx="66">
                  <c:v>22.872039338489426</c:v>
                </c:pt>
                <c:pt idx="67">
                  <c:v>22.872039338489426</c:v>
                </c:pt>
                <c:pt idx="68">
                  <c:v>37.43538734277206</c:v>
                </c:pt>
                <c:pt idx="69">
                  <c:v>-0.33173605979251825</c:v>
                </c:pt>
                <c:pt idx="70">
                  <c:v>40.980449205955289</c:v>
                </c:pt>
                <c:pt idx="71">
                  <c:v>31.76209839729643</c:v>
                </c:pt>
                <c:pt idx="72">
                  <c:v>13.664308430072621</c:v>
                </c:pt>
                <c:pt idx="73">
                  <c:v>13.664308430072621</c:v>
                </c:pt>
                <c:pt idx="74">
                  <c:v>37.211616654277414</c:v>
                </c:pt>
                <c:pt idx="75">
                  <c:v>37.211616654277414</c:v>
                </c:pt>
                <c:pt idx="76">
                  <c:v>17.21742194373752</c:v>
                </c:pt>
                <c:pt idx="77">
                  <c:v>35.749953804762299</c:v>
                </c:pt>
                <c:pt idx="78">
                  <c:v>-3.5868889855595003</c:v>
                </c:pt>
                <c:pt idx="79">
                  <c:v>-3.5868889855595003</c:v>
                </c:pt>
                <c:pt idx="80">
                  <c:v>33.779572272739607</c:v>
                </c:pt>
                <c:pt idx="81">
                  <c:v>0.30343346453450737</c:v>
                </c:pt>
                <c:pt idx="82">
                  <c:v>30.824891369853628</c:v>
                </c:pt>
                <c:pt idx="83">
                  <c:v>37.435387342772167</c:v>
                </c:pt>
                <c:pt idx="84">
                  <c:v>18.842753090284234</c:v>
                </c:pt>
                <c:pt idx="85">
                  <c:v>18.842753090284234</c:v>
                </c:pt>
                <c:pt idx="86">
                  <c:v>34.495005810849563</c:v>
                </c:pt>
                <c:pt idx="87">
                  <c:v>34.502197712483586</c:v>
                </c:pt>
                <c:pt idx="88">
                  <c:v>22.872039338489426</c:v>
                </c:pt>
                <c:pt idx="89">
                  <c:v>22.872039338489426</c:v>
                </c:pt>
                <c:pt idx="90">
                  <c:v>22.872039338489426</c:v>
                </c:pt>
                <c:pt idx="91">
                  <c:v>22.872039338489426</c:v>
                </c:pt>
                <c:pt idx="92">
                  <c:v>22.872039338489426</c:v>
                </c:pt>
                <c:pt idx="93">
                  <c:v>22.872039338489426</c:v>
                </c:pt>
                <c:pt idx="94">
                  <c:v>48.380221961930516</c:v>
                </c:pt>
                <c:pt idx="95">
                  <c:v>3.2918961095852115</c:v>
                </c:pt>
                <c:pt idx="96">
                  <c:v>3.2918961095852115</c:v>
                </c:pt>
                <c:pt idx="97">
                  <c:v>-0.98850642045995507</c:v>
                </c:pt>
                <c:pt idx="98">
                  <c:v>30.749469347833642</c:v>
                </c:pt>
                <c:pt idx="99">
                  <c:v>30.404685188988218</c:v>
                </c:pt>
                <c:pt idx="100">
                  <c:v>22.898651835853158</c:v>
                </c:pt>
                <c:pt idx="101">
                  <c:v>7.228164940043289</c:v>
                </c:pt>
                <c:pt idx="102">
                  <c:v>7.228164940043289</c:v>
                </c:pt>
                <c:pt idx="103">
                  <c:v>26.374817717887421</c:v>
                </c:pt>
                <c:pt idx="104">
                  <c:v>15.773786651739462</c:v>
                </c:pt>
                <c:pt idx="105">
                  <c:v>13.238075374157752</c:v>
                </c:pt>
                <c:pt idx="106">
                  <c:v>13.238075374157752</c:v>
                </c:pt>
                <c:pt idx="107">
                  <c:v>13.238075374157752</c:v>
                </c:pt>
                <c:pt idx="108">
                  <c:v>7.9020553134234328</c:v>
                </c:pt>
                <c:pt idx="109">
                  <c:v>2.3355769876479697</c:v>
                </c:pt>
                <c:pt idx="110">
                  <c:v>2.3355769876479697</c:v>
                </c:pt>
                <c:pt idx="111">
                  <c:v>7.3549869908164425</c:v>
                </c:pt>
                <c:pt idx="112">
                  <c:v>7.3549869908164425</c:v>
                </c:pt>
                <c:pt idx="113">
                  <c:v>7.3549869908164425</c:v>
                </c:pt>
                <c:pt idx="114">
                  <c:v>7.3549869908164425</c:v>
                </c:pt>
                <c:pt idx="115">
                  <c:v>7.3549869908164425</c:v>
                </c:pt>
                <c:pt idx="116">
                  <c:v>-0.51103417312041943</c:v>
                </c:pt>
                <c:pt idx="117">
                  <c:v>-4.9904221139931844</c:v>
                </c:pt>
                <c:pt idx="118">
                  <c:v>23.924649531449678</c:v>
                </c:pt>
                <c:pt idx="119">
                  <c:v>2.1790948142879176</c:v>
                </c:pt>
                <c:pt idx="120">
                  <c:v>8.9691226647758917</c:v>
                </c:pt>
                <c:pt idx="121">
                  <c:v>34.495005810849506</c:v>
                </c:pt>
                <c:pt idx="122">
                  <c:v>1.2465141636691202</c:v>
                </c:pt>
                <c:pt idx="123">
                  <c:v>1.2465141636691202</c:v>
                </c:pt>
                <c:pt idx="124">
                  <c:v>3.2241439873943802</c:v>
                </c:pt>
                <c:pt idx="125">
                  <c:v>22.396965191968452</c:v>
                </c:pt>
                <c:pt idx="126">
                  <c:v>2.2418621605244566</c:v>
                </c:pt>
                <c:pt idx="127">
                  <c:v>2.2418621605244566</c:v>
                </c:pt>
                <c:pt idx="128">
                  <c:v>2.2418621605244566</c:v>
                </c:pt>
                <c:pt idx="129">
                  <c:v>2.2418621605244566</c:v>
                </c:pt>
                <c:pt idx="130">
                  <c:v>2.2418621605244566</c:v>
                </c:pt>
                <c:pt idx="131">
                  <c:v>2.956853315861109</c:v>
                </c:pt>
                <c:pt idx="132">
                  <c:v>37.788106992037527</c:v>
                </c:pt>
                <c:pt idx="133">
                  <c:v>18.842753090284234</c:v>
                </c:pt>
                <c:pt idx="134">
                  <c:v>7.228164940043289</c:v>
                </c:pt>
                <c:pt idx="135">
                  <c:v>-6.0516851609134905</c:v>
                </c:pt>
                <c:pt idx="136">
                  <c:v>4.750573606718012</c:v>
                </c:pt>
                <c:pt idx="137">
                  <c:v>4.750573606718012</c:v>
                </c:pt>
                <c:pt idx="138">
                  <c:v>30.824891369853628</c:v>
                </c:pt>
                <c:pt idx="139">
                  <c:v>40.313627274395209</c:v>
                </c:pt>
                <c:pt idx="140">
                  <c:v>40.313627274395202</c:v>
                </c:pt>
                <c:pt idx="141">
                  <c:v>22.396965191968452</c:v>
                </c:pt>
                <c:pt idx="142">
                  <c:v>22.396965191968452</c:v>
                </c:pt>
                <c:pt idx="143">
                  <c:v>-3.4796155636818225</c:v>
                </c:pt>
                <c:pt idx="144">
                  <c:v>7.2211090743854136</c:v>
                </c:pt>
                <c:pt idx="145">
                  <c:v>7.2211090743854136</c:v>
                </c:pt>
                <c:pt idx="146">
                  <c:v>18.842753090284234</c:v>
                </c:pt>
                <c:pt idx="147">
                  <c:v>34.49482478682252</c:v>
                </c:pt>
                <c:pt idx="148">
                  <c:v>15.773786651739462</c:v>
                </c:pt>
                <c:pt idx="149">
                  <c:v>40.31362727439528</c:v>
                </c:pt>
                <c:pt idx="150">
                  <c:v>40.313627274395316</c:v>
                </c:pt>
                <c:pt idx="151">
                  <c:v>57.961348336957712</c:v>
                </c:pt>
                <c:pt idx="152">
                  <c:v>57.347481027237365</c:v>
                </c:pt>
                <c:pt idx="153">
                  <c:v>33.779395849061203</c:v>
                </c:pt>
                <c:pt idx="154">
                  <c:v>1.2604969832135651</c:v>
                </c:pt>
                <c:pt idx="155">
                  <c:v>30.600051515481876</c:v>
                </c:pt>
                <c:pt idx="156">
                  <c:v>1.6330076697483011</c:v>
                </c:pt>
                <c:pt idx="157">
                  <c:v>1.6330076697483011</c:v>
                </c:pt>
                <c:pt idx="158">
                  <c:v>1.6330076697483011</c:v>
                </c:pt>
                <c:pt idx="159">
                  <c:v>-3.4346299351524867</c:v>
                </c:pt>
                <c:pt idx="160">
                  <c:v>40.313848378608483</c:v>
                </c:pt>
                <c:pt idx="161">
                  <c:v>30.600051515481876</c:v>
                </c:pt>
                <c:pt idx="162">
                  <c:v>-4.5817651085461</c:v>
                </c:pt>
                <c:pt idx="163">
                  <c:v>-1.9490807843084237</c:v>
                </c:pt>
                <c:pt idx="164">
                  <c:v>-4.6641860957070493</c:v>
                </c:pt>
                <c:pt idx="165">
                  <c:v>-4.6641860957070493</c:v>
                </c:pt>
                <c:pt idx="166">
                  <c:v>1.7803951198761869</c:v>
                </c:pt>
                <c:pt idx="167">
                  <c:v>0.51436119710935135</c:v>
                </c:pt>
                <c:pt idx="168">
                  <c:v>2.3355769876479697</c:v>
                </c:pt>
                <c:pt idx="169">
                  <c:v>-4.8957873076866694</c:v>
                </c:pt>
                <c:pt idx="170">
                  <c:v>2.0230267853293098</c:v>
                </c:pt>
                <c:pt idx="171">
                  <c:v>3.5814151134143062</c:v>
                </c:pt>
                <c:pt idx="172">
                  <c:v>29.063719233824315</c:v>
                </c:pt>
                <c:pt idx="173">
                  <c:v>0.80328583134705811</c:v>
                </c:pt>
                <c:pt idx="174">
                  <c:v>0.80328583134705811</c:v>
                </c:pt>
                <c:pt idx="175">
                  <c:v>6.5313727694234398</c:v>
                </c:pt>
                <c:pt idx="176">
                  <c:v>6.4583603984437223</c:v>
                </c:pt>
                <c:pt idx="177">
                  <c:v>-0.71356914405133065</c:v>
                </c:pt>
                <c:pt idx="178">
                  <c:v>47.264690056718344</c:v>
                </c:pt>
                <c:pt idx="179">
                  <c:v>33.053435833006731</c:v>
                </c:pt>
                <c:pt idx="180">
                  <c:v>53.524640905579552</c:v>
                </c:pt>
                <c:pt idx="181">
                  <c:v>-1.2163692787511795</c:v>
                </c:pt>
                <c:pt idx="182">
                  <c:v>0.50712836013982576</c:v>
                </c:pt>
                <c:pt idx="183">
                  <c:v>0.52136343323608803</c:v>
                </c:pt>
                <c:pt idx="184">
                  <c:v>16.363759799888172</c:v>
                </c:pt>
                <c:pt idx="185">
                  <c:v>-4.989771527129804</c:v>
                </c:pt>
                <c:pt idx="186">
                  <c:v>-4.989771527129804</c:v>
                </c:pt>
                <c:pt idx="187">
                  <c:v>0.847242940339063</c:v>
                </c:pt>
                <c:pt idx="188">
                  <c:v>0.847242940339063</c:v>
                </c:pt>
                <c:pt idx="189">
                  <c:v>0.847242940339063</c:v>
                </c:pt>
                <c:pt idx="190">
                  <c:v>0.847242940339063</c:v>
                </c:pt>
                <c:pt idx="191">
                  <c:v>0.847242940339063</c:v>
                </c:pt>
                <c:pt idx="192">
                  <c:v>0.40809479666173543</c:v>
                </c:pt>
                <c:pt idx="193">
                  <c:v>0.40809479666173543</c:v>
                </c:pt>
                <c:pt idx="194">
                  <c:v>16.967190138945568</c:v>
                </c:pt>
                <c:pt idx="195">
                  <c:v>16.967190138945568</c:v>
                </c:pt>
                <c:pt idx="196">
                  <c:v>-4.9797223776726911</c:v>
                </c:pt>
                <c:pt idx="197">
                  <c:v>-2.3522312526875573</c:v>
                </c:pt>
                <c:pt idx="198">
                  <c:v>-1.4888954838723705</c:v>
                </c:pt>
                <c:pt idx="199">
                  <c:v>23.168357448527125</c:v>
                </c:pt>
                <c:pt idx="200">
                  <c:v>23.168357448527125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BCB-4F80-B94A-114C9DA0A7A5}"/>
            </c:ext>
          </c:extLst>
        </c:ser>
        <c:ser>
          <c:idx val="4"/>
          <c:order val="4"/>
          <c:tx>
            <c:strRef>
              <c:f>Stations!$O$3</c:f>
              <c:strCache>
                <c:ptCount val="1"/>
                <c:pt idx="0">
                  <c:v>PS Nodal Price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Stations!$J$4:$J$204</c:f>
              <c:numCache>
                <c:formatCode>General</c:formatCode>
                <c:ptCount val="201"/>
                <c:pt idx="0">
                  <c:v>1</c:v>
                </c:pt>
                <c:pt idx="1">
                  <c:v>1</c:v>
                </c:pt>
                <c:pt idx="2">
                  <c:v>10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10</c:v>
                </c:pt>
                <c:pt idx="9">
                  <c:v>1</c:v>
                </c:pt>
                <c:pt idx="10">
                  <c:v>1</c:v>
                </c:pt>
                <c:pt idx="11">
                  <c:v>7</c:v>
                </c:pt>
                <c:pt idx="12">
                  <c:v>7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6</c:v>
                </c:pt>
                <c:pt idx="19">
                  <c:v>6</c:v>
                </c:pt>
                <c:pt idx="20">
                  <c:v>11</c:v>
                </c:pt>
                <c:pt idx="21">
                  <c:v>11</c:v>
                </c:pt>
                <c:pt idx="22">
                  <c:v>9</c:v>
                </c:pt>
                <c:pt idx="23">
                  <c:v>9</c:v>
                </c:pt>
                <c:pt idx="24">
                  <c:v>9</c:v>
                </c:pt>
                <c:pt idx="25">
                  <c:v>9</c:v>
                </c:pt>
                <c:pt idx="26">
                  <c:v>12</c:v>
                </c:pt>
                <c:pt idx="27">
                  <c:v>12</c:v>
                </c:pt>
                <c:pt idx="28">
                  <c:v>11</c:v>
                </c:pt>
                <c:pt idx="29">
                  <c:v>4</c:v>
                </c:pt>
                <c:pt idx="30">
                  <c:v>4</c:v>
                </c:pt>
                <c:pt idx="31">
                  <c:v>11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6</c:v>
                </c:pt>
                <c:pt idx="38">
                  <c:v>6</c:v>
                </c:pt>
                <c:pt idx="39">
                  <c:v>1</c:v>
                </c:pt>
                <c:pt idx="40">
                  <c:v>1</c:v>
                </c:pt>
                <c:pt idx="41">
                  <c:v>9</c:v>
                </c:pt>
                <c:pt idx="42">
                  <c:v>7</c:v>
                </c:pt>
                <c:pt idx="43">
                  <c:v>13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13</c:v>
                </c:pt>
                <c:pt idx="54">
                  <c:v>6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7</c:v>
                </c:pt>
                <c:pt idx="59">
                  <c:v>5</c:v>
                </c:pt>
                <c:pt idx="60">
                  <c:v>5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11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9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13</c:v>
                </c:pt>
                <c:pt idx="79">
                  <c:v>13</c:v>
                </c:pt>
                <c:pt idx="80">
                  <c:v>1</c:v>
                </c:pt>
                <c:pt idx="81">
                  <c:v>6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11</c:v>
                </c:pt>
                <c:pt idx="96">
                  <c:v>11</c:v>
                </c:pt>
                <c:pt idx="97">
                  <c:v>7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3</c:v>
                </c:pt>
                <c:pt idx="103">
                  <c:v>2</c:v>
                </c:pt>
                <c:pt idx="104">
                  <c:v>2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5</c:v>
                </c:pt>
                <c:pt idx="110">
                  <c:v>5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7</c:v>
                </c:pt>
                <c:pt idx="117">
                  <c:v>14</c:v>
                </c:pt>
                <c:pt idx="118">
                  <c:v>2</c:v>
                </c:pt>
                <c:pt idx="119">
                  <c:v>5</c:v>
                </c:pt>
                <c:pt idx="120">
                  <c:v>4</c:v>
                </c:pt>
                <c:pt idx="121">
                  <c:v>1</c:v>
                </c:pt>
                <c:pt idx="122">
                  <c:v>5</c:v>
                </c:pt>
                <c:pt idx="123">
                  <c:v>5</c:v>
                </c:pt>
                <c:pt idx="124">
                  <c:v>11</c:v>
                </c:pt>
                <c:pt idx="125">
                  <c:v>2</c:v>
                </c:pt>
                <c:pt idx="126">
                  <c:v>5</c:v>
                </c:pt>
                <c:pt idx="127">
                  <c:v>5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11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14</c:v>
                </c:pt>
                <c:pt idx="136">
                  <c:v>9</c:v>
                </c:pt>
                <c:pt idx="137">
                  <c:v>9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2</c:v>
                </c:pt>
                <c:pt idx="143">
                  <c:v>13</c:v>
                </c:pt>
                <c:pt idx="144">
                  <c:v>4</c:v>
                </c:pt>
                <c:pt idx="145">
                  <c:v>4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7</c:v>
                </c:pt>
                <c:pt idx="155">
                  <c:v>1</c:v>
                </c:pt>
                <c:pt idx="156">
                  <c:v>9</c:v>
                </c:pt>
                <c:pt idx="157">
                  <c:v>9</c:v>
                </c:pt>
                <c:pt idx="158">
                  <c:v>9</c:v>
                </c:pt>
                <c:pt idx="159">
                  <c:v>13</c:v>
                </c:pt>
                <c:pt idx="160">
                  <c:v>1</c:v>
                </c:pt>
                <c:pt idx="161">
                  <c:v>1</c:v>
                </c:pt>
                <c:pt idx="162">
                  <c:v>10</c:v>
                </c:pt>
                <c:pt idx="163">
                  <c:v>7</c:v>
                </c:pt>
                <c:pt idx="164">
                  <c:v>10</c:v>
                </c:pt>
                <c:pt idx="165">
                  <c:v>10</c:v>
                </c:pt>
                <c:pt idx="166">
                  <c:v>6</c:v>
                </c:pt>
                <c:pt idx="167">
                  <c:v>9</c:v>
                </c:pt>
                <c:pt idx="168">
                  <c:v>5</c:v>
                </c:pt>
                <c:pt idx="169">
                  <c:v>14</c:v>
                </c:pt>
                <c:pt idx="170">
                  <c:v>5</c:v>
                </c:pt>
                <c:pt idx="171">
                  <c:v>9</c:v>
                </c:pt>
                <c:pt idx="172">
                  <c:v>1</c:v>
                </c:pt>
                <c:pt idx="173">
                  <c:v>7</c:v>
                </c:pt>
                <c:pt idx="174">
                  <c:v>7</c:v>
                </c:pt>
                <c:pt idx="175">
                  <c:v>4</c:v>
                </c:pt>
                <c:pt idx="176">
                  <c:v>4</c:v>
                </c:pt>
                <c:pt idx="177">
                  <c:v>7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9</c:v>
                </c:pt>
                <c:pt idx="182">
                  <c:v>5</c:v>
                </c:pt>
                <c:pt idx="183">
                  <c:v>5</c:v>
                </c:pt>
                <c:pt idx="184">
                  <c:v>2</c:v>
                </c:pt>
                <c:pt idx="185">
                  <c:v>10</c:v>
                </c:pt>
                <c:pt idx="186">
                  <c:v>10</c:v>
                </c:pt>
                <c:pt idx="187">
                  <c:v>7</c:v>
                </c:pt>
                <c:pt idx="188">
                  <c:v>7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2</c:v>
                </c:pt>
                <c:pt idx="195">
                  <c:v>2</c:v>
                </c:pt>
                <c:pt idx="196">
                  <c:v>10</c:v>
                </c:pt>
                <c:pt idx="197">
                  <c:v>7</c:v>
                </c:pt>
                <c:pt idx="198">
                  <c:v>12</c:v>
                </c:pt>
                <c:pt idx="199">
                  <c:v>2</c:v>
                </c:pt>
                <c:pt idx="200">
                  <c:v>2</c:v>
                </c:pt>
              </c:numCache>
            </c:numRef>
          </c:xVal>
          <c:yVal>
            <c:numRef>
              <c:f>Stations!$O$4:$O$204</c:f>
              <c:numCache>
                <c:formatCode>General</c:formatCode>
                <c:ptCount val="201"/>
                <c:pt idx="0">
                  <c:v>3.3661732987145827</c:v>
                </c:pt>
                <c:pt idx="1">
                  <c:v>2.8700693541318509</c:v>
                </c:pt>
                <c:pt idx="2">
                  <c:v>6.7326244482290782</c:v>
                </c:pt>
                <c:pt idx="3">
                  <c:v>4.1039609861346591</c:v>
                </c:pt>
                <c:pt idx="4">
                  <c:v>3.2664548438781722</c:v>
                </c:pt>
                <c:pt idx="5">
                  <c:v>4.2082785046407096</c:v>
                </c:pt>
                <c:pt idx="6">
                  <c:v>2.9918189868377238</c:v>
                </c:pt>
                <c:pt idx="7">
                  <c:v>2.9918189868377238</c:v>
                </c:pt>
                <c:pt idx="8">
                  <c:v>6.5445811106712011</c:v>
                </c:pt>
                <c:pt idx="9">
                  <c:v>2.9542421962852798</c:v>
                </c:pt>
                <c:pt idx="10">
                  <c:v>2.9542421962853158</c:v>
                </c:pt>
                <c:pt idx="11">
                  <c:v>2.6366534681862079</c:v>
                </c:pt>
                <c:pt idx="12">
                  <c:v>2.7989964143513251</c:v>
                </c:pt>
                <c:pt idx="13">
                  <c:v>2.9918189868377802</c:v>
                </c:pt>
                <c:pt idx="14">
                  <c:v>2.5682398841615002</c:v>
                </c:pt>
                <c:pt idx="15">
                  <c:v>2.9519338897373846</c:v>
                </c:pt>
                <c:pt idx="16">
                  <c:v>2.9893683779019011</c:v>
                </c:pt>
                <c:pt idx="17">
                  <c:v>3.4184332682727638</c:v>
                </c:pt>
                <c:pt idx="18">
                  <c:v>2.3882340844604015</c:v>
                </c:pt>
                <c:pt idx="19">
                  <c:v>2.3882340844604015</c:v>
                </c:pt>
                <c:pt idx="20">
                  <c:v>-4.43808608325243</c:v>
                </c:pt>
                <c:pt idx="21">
                  <c:v>-4.43808608325243</c:v>
                </c:pt>
                <c:pt idx="22">
                  <c:v>-2.6970326122764394</c:v>
                </c:pt>
                <c:pt idx="23">
                  <c:v>-1.8738426127998662</c:v>
                </c:pt>
                <c:pt idx="24">
                  <c:v>-1.8738426127998662</c:v>
                </c:pt>
                <c:pt idx="25">
                  <c:v>-1.8738426127998662</c:v>
                </c:pt>
                <c:pt idx="26">
                  <c:v>-1.8039035748584418</c:v>
                </c:pt>
                <c:pt idx="27">
                  <c:v>-1.7970814859410269</c:v>
                </c:pt>
                <c:pt idx="28">
                  <c:v>-4.8373225278318106</c:v>
                </c:pt>
                <c:pt idx="29">
                  <c:v>2.3549617548932034</c:v>
                </c:pt>
                <c:pt idx="30">
                  <c:v>2.3549617548932034</c:v>
                </c:pt>
                <c:pt idx="31">
                  <c:v>-4.8795060012213201</c:v>
                </c:pt>
                <c:pt idx="32">
                  <c:v>4.489685459518749</c:v>
                </c:pt>
                <c:pt idx="33">
                  <c:v>4.489685459518749</c:v>
                </c:pt>
                <c:pt idx="34">
                  <c:v>2.95073125436386</c:v>
                </c:pt>
                <c:pt idx="35">
                  <c:v>2.95073125436386</c:v>
                </c:pt>
                <c:pt idx="36">
                  <c:v>2.8700693541318509</c:v>
                </c:pt>
                <c:pt idx="37">
                  <c:v>2.3482658267130527</c:v>
                </c:pt>
                <c:pt idx="38">
                  <c:v>2.3482658267130527</c:v>
                </c:pt>
                <c:pt idx="39">
                  <c:v>3.266347669909059</c:v>
                </c:pt>
                <c:pt idx="40">
                  <c:v>3.266347669909059</c:v>
                </c:pt>
                <c:pt idx="41">
                  <c:v>-3.6424425554037554</c:v>
                </c:pt>
                <c:pt idx="42">
                  <c:v>4.3308691578992162</c:v>
                </c:pt>
                <c:pt idx="43">
                  <c:v>0.10216274195422542</c:v>
                </c:pt>
                <c:pt idx="44">
                  <c:v>3.7767032901831326</c:v>
                </c:pt>
                <c:pt idx="45">
                  <c:v>3.7767032901831326</c:v>
                </c:pt>
                <c:pt idx="46">
                  <c:v>4.2585844033438685</c:v>
                </c:pt>
                <c:pt idx="47">
                  <c:v>3.2394410000955944</c:v>
                </c:pt>
                <c:pt idx="48">
                  <c:v>3.2394410000955944</c:v>
                </c:pt>
                <c:pt idx="49">
                  <c:v>3.2394410000955944</c:v>
                </c:pt>
                <c:pt idx="50">
                  <c:v>3.266454843878186</c:v>
                </c:pt>
                <c:pt idx="51">
                  <c:v>3.266454843878186</c:v>
                </c:pt>
                <c:pt idx="52">
                  <c:v>2.9918189868377802</c:v>
                </c:pt>
                <c:pt idx="53">
                  <c:v>-0.76235809361394025</c:v>
                </c:pt>
                <c:pt idx="54">
                  <c:v>3.8250048440010658</c:v>
                </c:pt>
                <c:pt idx="55">
                  <c:v>2.2862941150716325</c:v>
                </c:pt>
                <c:pt idx="56">
                  <c:v>2.2862941150716325</c:v>
                </c:pt>
                <c:pt idx="57">
                  <c:v>2.7473658448219047</c:v>
                </c:pt>
                <c:pt idx="58">
                  <c:v>2.7241144481181983</c:v>
                </c:pt>
                <c:pt idx="59">
                  <c:v>4.2320305644205387</c:v>
                </c:pt>
                <c:pt idx="60">
                  <c:v>4.2320305644205387</c:v>
                </c:pt>
                <c:pt idx="61">
                  <c:v>2.2451071706904795</c:v>
                </c:pt>
                <c:pt idx="62">
                  <c:v>2.2451071706904795</c:v>
                </c:pt>
                <c:pt idx="63">
                  <c:v>2.2451071706904795</c:v>
                </c:pt>
                <c:pt idx="64">
                  <c:v>2.2451071706904795</c:v>
                </c:pt>
                <c:pt idx="65">
                  <c:v>-4.6866672657263813</c:v>
                </c:pt>
                <c:pt idx="66">
                  <c:v>2.9918189868377878</c:v>
                </c:pt>
                <c:pt idx="67">
                  <c:v>2.9918189868377878</c:v>
                </c:pt>
                <c:pt idx="68">
                  <c:v>2.8700693541318509</c:v>
                </c:pt>
                <c:pt idx="69">
                  <c:v>0.74321083664270571</c:v>
                </c:pt>
                <c:pt idx="70">
                  <c:v>2.9542421962853149</c:v>
                </c:pt>
                <c:pt idx="71">
                  <c:v>4.2305082719777349</c:v>
                </c:pt>
                <c:pt idx="72">
                  <c:v>2.4720946727699871</c:v>
                </c:pt>
                <c:pt idx="73">
                  <c:v>2.4720946727699871</c:v>
                </c:pt>
                <c:pt idx="74">
                  <c:v>2.5884609053530783</c:v>
                </c:pt>
                <c:pt idx="75">
                  <c:v>2.5884609053530783</c:v>
                </c:pt>
                <c:pt idx="76">
                  <c:v>3.2073128451012107</c:v>
                </c:pt>
                <c:pt idx="77">
                  <c:v>2.9609946047557143</c:v>
                </c:pt>
                <c:pt idx="78">
                  <c:v>-4.2359846755105393</c:v>
                </c:pt>
                <c:pt idx="79">
                  <c:v>-4.2359846755105393</c:v>
                </c:pt>
                <c:pt idx="80">
                  <c:v>4.202198792201945</c:v>
                </c:pt>
                <c:pt idx="81">
                  <c:v>3.9703439630823705</c:v>
                </c:pt>
                <c:pt idx="82">
                  <c:v>4.4657536191680656</c:v>
                </c:pt>
                <c:pt idx="83">
                  <c:v>2.870069354131874</c:v>
                </c:pt>
                <c:pt idx="84">
                  <c:v>2.9893683779019096</c:v>
                </c:pt>
                <c:pt idx="85">
                  <c:v>2.9893683779019096</c:v>
                </c:pt>
                <c:pt idx="86">
                  <c:v>2.9542421962853158</c:v>
                </c:pt>
                <c:pt idx="87">
                  <c:v>2.9542421962853158</c:v>
                </c:pt>
                <c:pt idx="88">
                  <c:v>2.9918189868377878</c:v>
                </c:pt>
                <c:pt idx="89">
                  <c:v>2.9918189868377878</c:v>
                </c:pt>
                <c:pt idx="90">
                  <c:v>2.9918189868377878</c:v>
                </c:pt>
                <c:pt idx="91">
                  <c:v>2.9918189868377878</c:v>
                </c:pt>
                <c:pt idx="92">
                  <c:v>2.9918189868377878</c:v>
                </c:pt>
                <c:pt idx="93">
                  <c:v>2.9918189868377878</c:v>
                </c:pt>
                <c:pt idx="94">
                  <c:v>2.8360356209568467</c:v>
                </c:pt>
                <c:pt idx="95">
                  <c:v>-4.1372450473205955</c:v>
                </c:pt>
                <c:pt idx="96">
                  <c:v>-4.1372450473205955</c:v>
                </c:pt>
                <c:pt idx="97">
                  <c:v>1.1722655092821128</c:v>
                </c:pt>
                <c:pt idx="98">
                  <c:v>3.0645447257368792</c:v>
                </c:pt>
                <c:pt idx="99">
                  <c:v>3.013791933082242</c:v>
                </c:pt>
                <c:pt idx="100">
                  <c:v>2.8894662974607015</c:v>
                </c:pt>
                <c:pt idx="101">
                  <c:v>4.1985235834622268</c:v>
                </c:pt>
                <c:pt idx="102">
                  <c:v>4.1855670158298688</c:v>
                </c:pt>
                <c:pt idx="103">
                  <c:v>2.4917154416549661</c:v>
                </c:pt>
                <c:pt idx="104">
                  <c:v>2.9192849304751167</c:v>
                </c:pt>
                <c:pt idx="105">
                  <c:v>2.8473077891298302</c:v>
                </c:pt>
                <c:pt idx="106">
                  <c:v>2.8473077891298302</c:v>
                </c:pt>
                <c:pt idx="107">
                  <c:v>2.8473077891298302</c:v>
                </c:pt>
                <c:pt idx="108">
                  <c:v>3.9613392318228682</c:v>
                </c:pt>
                <c:pt idx="109">
                  <c:v>4.9208054485462327</c:v>
                </c:pt>
                <c:pt idx="110">
                  <c:v>4.9208054485462327</c:v>
                </c:pt>
                <c:pt idx="111">
                  <c:v>2.5008581124766303</c:v>
                </c:pt>
                <c:pt idx="112">
                  <c:v>2.5008581124766303</c:v>
                </c:pt>
                <c:pt idx="113">
                  <c:v>2.5008581124766303</c:v>
                </c:pt>
                <c:pt idx="114">
                  <c:v>2.5008581124766303</c:v>
                </c:pt>
                <c:pt idx="115">
                  <c:v>2.5008581124766303</c:v>
                </c:pt>
                <c:pt idx="116">
                  <c:v>4.9545271107268869</c:v>
                </c:pt>
                <c:pt idx="117">
                  <c:v>-0.6021606877422323</c:v>
                </c:pt>
                <c:pt idx="118">
                  <c:v>3.3217944221965774</c:v>
                </c:pt>
                <c:pt idx="119">
                  <c:v>4.4760759131961034</c:v>
                </c:pt>
                <c:pt idx="120">
                  <c:v>2.6036590284354402</c:v>
                </c:pt>
                <c:pt idx="121">
                  <c:v>3.5655538351766913</c:v>
                </c:pt>
                <c:pt idx="122">
                  <c:v>4.3015351524607217</c:v>
                </c:pt>
                <c:pt idx="123">
                  <c:v>4.3015351524607217</c:v>
                </c:pt>
                <c:pt idx="124">
                  <c:v>-4.9186763693687263</c:v>
                </c:pt>
                <c:pt idx="125">
                  <c:v>2.9918189868377469</c:v>
                </c:pt>
                <c:pt idx="126">
                  <c:v>4.4877229581780345</c:v>
                </c:pt>
                <c:pt idx="127">
                  <c:v>4.4877229581780345</c:v>
                </c:pt>
                <c:pt idx="128">
                  <c:v>4.4877229581780345</c:v>
                </c:pt>
                <c:pt idx="129">
                  <c:v>4.4877229581780345</c:v>
                </c:pt>
                <c:pt idx="130">
                  <c:v>4.4877229581780345</c:v>
                </c:pt>
                <c:pt idx="131">
                  <c:v>-4.1771811976432582</c:v>
                </c:pt>
                <c:pt idx="132">
                  <c:v>3.2664548438781722</c:v>
                </c:pt>
                <c:pt idx="133">
                  <c:v>2.9893683779019011</c:v>
                </c:pt>
                <c:pt idx="134">
                  <c:v>4.117009636810308</c:v>
                </c:pt>
                <c:pt idx="135">
                  <c:v>-0.74735192796305994</c:v>
                </c:pt>
                <c:pt idx="136">
                  <c:v>-1.8738426127998022</c:v>
                </c:pt>
                <c:pt idx="137">
                  <c:v>-1.8738426127998022</c:v>
                </c:pt>
                <c:pt idx="138">
                  <c:v>4.4657536191680656</c:v>
                </c:pt>
                <c:pt idx="139">
                  <c:v>3.2663476699090546</c:v>
                </c:pt>
                <c:pt idx="140">
                  <c:v>3.2663476699090337</c:v>
                </c:pt>
                <c:pt idx="141">
                  <c:v>2.9918189868377469</c:v>
                </c:pt>
                <c:pt idx="142">
                  <c:v>2.9918189868377469</c:v>
                </c:pt>
                <c:pt idx="143">
                  <c:v>-3.9236700786673904</c:v>
                </c:pt>
                <c:pt idx="144">
                  <c:v>2.4947251861188149</c:v>
                </c:pt>
                <c:pt idx="145">
                  <c:v>2.4947251861188149</c:v>
                </c:pt>
                <c:pt idx="146">
                  <c:v>2.9893683779019011</c:v>
                </c:pt>
                <c:pt idx="147">
                  <c:v>2.9542421962852798</c:v>
                </c:pt>
                <c:pt idx="148">
                  <c:v>2.9192849304751167</c:v>
                </c:pt>
                <c:pt idx="149">
                  <c:v>3.2663476699090159</c:v>
                </c:pt>
                <c:pt idx="150">
                  <c:v>3.266347669909027</c:v>
                </c:pt>
                <c:pt idx="151">
                  <c:v>3.074251968379734</c:v>
                </c:pt>
                <c:pt idx="152">
                  <c:v>3.4133832004329951</c:v>
                </c:pt>
                <c:pt idx="153">
                  <c:v>4.2023735142928205</c:v>
                </c:pt>
                <c:pt idx="154">
                  <c:v>1.2320432541186981</c:v>
                </c:pt>
                <c:pt idx="155">
                  <c:v>3.3646841921636015</c:v>
                </c:pt>
                <c:pt idx="156">
                  <c:v>-0.21383098173018361</c:v>
                </c:pt>
                <c:pt idx="157">
                  <c:v>-0.21383098173018361</c:v>
                </c:pt>
                <c:pt idx="158">
                  <c:v>-0.21383098173018361</c:v>
                </c:pt>
                <c:pt idx="159">
                  <c:v>-3.6504587307326051</c:v>
                </c:pt>
                <c:pt idx="160">
                  <c:v>3.2664548438781749</c:v>
                </c:pt>
                <c:pt idx="161">
                  <c:v>3.3646841921636015</c:v>
                </c:pt>
                <c:pt idx="162">
                  <c:v>9.1686272527283652</c:v>
                </c:pt>
                <c:pt idx="163">
                  <c:v>3.7419988826521893</c:v>
                </c:pt>
                <c:pt idx="164">
                  <c:v>5.7342079689546805</c:v>
                </c:pt>
                <c:pt idx="165">
                  <c:v>5.7342079689546805</c:v>
                </c:pt>
                <c:pt idx="166">
                  <c:v>2.8763036315924237</c:v>
                </c:pt>
                <c:pt idx="167">
                  <c:v>-1.2606523769232003</c:v>
                </c:pt>
                <c:pt idx="168">
                  <c:v>4.9229385158653098</c:v>
                </c:pt>
                <c:pt idx="169">
                  <c:v>2.4766222001213647</c:v>
                </c:pt>
                <c:pt idx="170">
                  <c:v>4.7620818002517531</c:v>
                </c:pt>
                <c:pt idx="171">
                  <c:v>-1.8738426127998653</c:v>
                </c:pt>
                <c:pt idx="172">
                  <c:v>4.2883448047044661</c:v>
                </c:pt>
                <c:pt idx="173">
                  <c:v>2.1624905269324026</c:v>
                </c:pt>
                <c:pt idx="174">
                  <c:v>2.1624905269324026</c:v>
                </c:pt>
                <c:pt idx="175">
                  <c:v>2.3625297721364364</c:v>
                </c:pt>
                <c:pt idx="176">
                  <c:v>2.3622196636750492</c:v>
                </c:pt>
                <c:pt idx="177">
                  <c:v>4.2057992968232272</c:v>
                </c:pt>
                <c:pt idx="178">
                  <c:v>2.8517525884726642</c:v>
                </c:pt>
                <c:pt idx="179">
                  <c:v>2.8827854378957536</c:v>
                </c:pt>
                <c:pt idx="180">
                  <c:v>2.763005491057704</c:v>
                </c:pt>
                <c:pt idx="181">
                  <c:v>9.3081591355016771E-2</c:v>
                </c:pt>
                <c:pt idx="182">
                  <c:v>4.4395919333316565</c:v>
                </c:pt>
                <c:pt idx="183">
                  <c:v>4.3399923663289579</c:v>
                </c:pt>
                <c:pt idx="184">
                  <c:v>3.2638583978913487</c:v>
                </c:pt>
                <c:pt idx="185">
                  <c:v>4.4795642985479445</c:v>
                </c:pt>
                <c:pt idx="186">
                  <c:v>4.4795642985479445</c:v>
                </c:pt>
                <c:pt idx="187">
                  <c:v>1.9004271836781579</c:v>
                </c:pt>
                <c:pt idx="188">
                  <c:v>1.9004271836781579</c:v>
                </c:pt>
                <c:pt idx="189">
                  <c:v>1.9004271836781579</c:v>
                </c:pt>
                <c:pt idx="190">
                  <c:v>1.9004271836781579</c:v>
                </c:pt>
                <c:pt idx="191">
                  <c:v>1.9004271836781579</c:v>
                </c:pt>
                <c:pt idx="192">
                  <c:v>4.3575464492139107</c:v>
                </c:pt>
                <c:pt idx="193">
                  <c:v>4.3575464492139107</c:v>
                </c:pt>
                <c:pt idx="194">
                  <c:v>3.2394410000956171</c:v>
                </c:pt>
                <c:pt idx="195">
                  <c:v>3.2394410000956171</c:v>
                </c:pt>
                <c:pt idx="196">
                  <c:v>4.2709796253282457</c:v>
                </c:pt>
                <c:pt idx="197">
                  <c:v>3.6239860420255972</c:v>
                </c:pt>
                <c:pt idx="198">
                  <c:v>-3.9654852488717238</c:v>
                </c:pt>
                <c:pt idx="199">
                  <c:v>2.5957778880450295</c:v>
                </c:pt>
                <c:pt idx="200">
                  <c:v>2.5957778880450295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BCB-4F80-B94A-114C9DA0A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7228432"/>
        <c:axId val="102561953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Stations!$K$3</c15:sqref>
                        </c15:formulaRef>
                      </c:ext>
                    </c:extLst>
                    <c:strCache>
                      <c:ptCount val="1"/>
                      <c:pt idx="0">
                        <c:v>27 Zone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Stations!$J$4:$J$204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1</c:v>
                      </c:pt>
                      <c:pt idx="1">
                        <c:v>1</c:v>
                      </c:pt>
                      <c:pt idx="2">
                        <c:v>10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1</c:v>
                      </c:pt>
                      <c:pt idx="6">
                        <c:v>2</c:v>
                      </c:pt>
                      <c:pt idx="7">
                        <c:v>2</c:v>
                      </c:pt>
                      <c:pt idx="8">
                        <c:v>10</c:v>
                      </c:pt>
                      <c:pt idx="9">
                        <c:v>1</c:v>
                      </c:pt>
                      <c:pt idx="10">
                        <c:v>1</c:v>
                      </c:pt>
                      <c:pt idx="11">
                        <c:v>7</c:v>
                      </c:pt>
                      <c:pt idx="12">
                        <c:v>7</c:v>
                      </c:pt>
                      <c:pt idx="13">
                        <c:v>2</c:v>
                      </c:pt>
                      <c:pt idx="14">
                        <c:v>1</c:v>
                      </c:pt>
                      <c:pt idx="15">
                        <c:v>2</c:v>
                      </c:pt>
                      <c:pt idx="16">
                        <c:v>2</c:v>
                      </c:pt>
                      <c:pt idx="17">
                        <c:v>3</c:v>
                      </c:pt>
                      <c:pt idx="18">
                        <c:v>6</c:v>
                      </c:pt>
                      <c:pt idx="19">
                        <c:v>6</c:v>
                      </c:pt>
                      <c:pt idx="20">
                        <c:v>11</c:v>
                      </c:pt>
                      <c:pt idx="21">
                        <c:v>11</c:v>
                      </c:pt>
                      <c:pt idx="22">
                        <c:v>9</c:v>
                      </c:pt>
                      <c:pt idx="23">
                        <c:v>9</c:v>
                      </c:pt>
                      <c:pt idx="24">
                        <c:v>9</c:v>
                      </c:pt>
                      <c:pt idx="25">
                        <c:v>9</c:v>
                      </c:pt>
                      <c:pt idx="26">
                        <c:v>12</c:v>
                      </c:pt>
                      <c:pt idx="27">
                        <c:v>12</c:v>
                      </c:pt>
                      <c:pt idx="28">
                        <c:v>11</c:v>
                      </c:pt>
                      <c:pt idx="29">
                        <c:v>4</c:v>
                      </c:pt>
                      <c:pt idx="30">
                        <c:v>4</c:v>
                      </c:pt>
                      <c:pt idx="31">
                        <c:v>11</c:v>
                      </c:pt>
                      <c:pt idx="32">
                        <c:v>1</c:v>
                      </c:pt>
                      <c:pt idx="33">
                        <c:v>1</c:v>
                      </c:pt>
                      <c:pt idx="34">
                        <c:v>2</c:v>
                      </c:pt>
                      <c:pt idx="35">
                        <c:v>2</c:v>
                      </c:pt>
                      <c:pt idx="36">
                        <c:v>1</c:v>
                      </c:pt>
                      <c:pt idx="37">
                        <c:v>6</c:v>
                      </c:pt>
                      <c:pt idx="38">
                        <c:v>6</c:v>
                      </c:pt>
                      <c:pt idx="39">
                        <c:v>1</c:v>
                      </c:pt>
                      <c:pt idx="40">
                        <c:v>1</c:v>
                      </c:pt>
                      <c:pt idx="41">
                        <c:v>9</c:v>
                      </c:pt>
                      <c:pt idx="42">
                        <c:v>7</c:v>
                      </c:pt>
                      <c:pt idx="43">
                        <c:v>13</c:v>
                      </c:pt>
                      <c:pt idx="44">
                        <c:v>2</c:v>
                      </c:pt>
                      <c:pt idx="45">
                        <c:v>2</c:v>
                      </c:pt>
                      <c:pt idx="46">
                        <c:v>2</c:v>
                      </c:pt>
                      <c:pt idx="47">
                        <c:v>2</c:v>
                      </c:pt>
                      <c:pt idx="48">
                        <c:v>2</c:v>
                      </c:pt>
                      <c:pt idx="49">
                        <c:v>2</c:v>
                      </c:pt>
                      <c:pt idx="50">
                        <c:v>1</c:v>
                      </c:pt>
                      <c:pt idx="51">
                        <c:v>1</c:v>
                      </c:pt>
                      <c:pt idx="52">
                        <c:v>2</c:v>
                      </c:pt>
                      <c:pt idx="53">
                        <c:v>13</c:v>
                      </c:pt>
                      <c:pt idx="54">
                        <c:v>6</c:v>
                      </c:pt>
                      <c:pt idx="55">
                        <c:v>1</c:v>
                      </c:pt>
                      <c:pt idx="56">
                        <c:v>1</c:v>
                      </c:pt>
                      <c:pt idx="57">
                        <c:v>1</c:v>
                      </c:pt>
                      <c:pt idx="58">
                        <c:v>7</c:v>
                      </c:pt>
                      <c:pt idx="59">
                        <c:v>5</c:v>
                      </c:pt>
                      <c:pt idx="60">
                        <c:v>5</c:v>
                      </c:pt>
                      <c:pt idx="61">
                        <c:v>2</c:v>
                      </c:pt>
                      <c:pt idx="62">
                        <c:v>2</c:v>
                      </c:pt>
                      <c:pt idx="63">
                        <c:v>2</c:v>
                      </c:pt>
                      <c:pt idx="64">
                        <c:v>2</c:v>
                      </c:pt>
                      <c:pt idx="65">
                        <c:v>11</c:v>
                      </c:pt>
                      <c:pt idx="66">
                        <c:v>2</c:v>
                      </c:pt>
                      <c:pt idx="67">
                        <c:v>2</c:v>
                      </c:pt>
                      <c:pt idx="68">
                        <c:v>1</c:v>
                      </c:pt>
                      <c:pt idx="69">
                        <c:v>9</c:v>
                      </c:pt>
                      <c:pt idx="70">
                        <c:v>1</c:v>
                      </c:pt>
                      <c:pt idx="71">
                        <c:v>1</c:v>
                      </c:pt>
                      <c:pt idx="72">
                        <c:v>2</c:v>
                      </c:pt>
                      <c:pt idx="73">
                        <c:v>2</c:v>
                      </c:pt>
                      <c:pt idx="74">
                        <c:v>1</c:v>
                      </c:pt>
                      <c:pt idx="75">
                        <c:v>1</c:v>
                      </c:pt>
                      <c:pt idx="76">
                        <c:v>2</c:v>
                      </c:pt>
                      <c:pt idx="77">
                        <c:v>1</c:v>
                      </c:pt>
                      <c:pt idx="78">
                        <c:v>13</c:v>
                      </c:pt>
                      <c:pt idx="79">
                        <c:v>13</c:v>
                      </c:pt>
                      <c:pt idx="80">
                        <c:v>1</c:v>
                      </c:pt>
                      <c:pt idx="81">
                        <c:v>6</c:v>
                      </c:pt>
                      <c:pt idx="82">
                        <c:v>1</c:v>
                      </c:pt>
                      <c:pt idx="83">
                        <c:v>1</c:v>
                      </c:pt>
                      <c:pt idx="84">
                        <c:v>2</c:v>
                      </c:pt>
                      <c:pt idx="85">
                        <c:v>2</c:v>
                      </c:pt>
                      <c:pt idx="86">
                        <c:v>1</c:v>
                      </c:pt>
                      <c:pt idx="87">
                        <c:v>1</c:v>
                      </c:pt>
                      <c:pt idx="88">
                        <c:v>2</c:v>
                      </c:pt>
                      <c:pt idx="89">
                        <c:v>2</c:v>
                      </c:pt>
                      <c:pt idx="90">
                        <c:v>2</c:v>
                      </c:pt>
                      <c:pt idx="91">
                        <c:v>2</c:v>
                      </c:pt>
                      <c:pt idx="92">
                        <c:v>2</c:v>
                      </c:pt>
                      <c:pt idx="93">
                        <c:v>2</c:v>
                      </c:pt>
                      <c:pt idx="94">
                        <c:v>1</c:v>
                      </c:pt>
                      <c:pt idx="95">
                        <c:v>11</c:v>
                      </c:pt>
                      <c:pt idx="96">
                        <c:v>11</c:v>
                      </c:pt>
                      <c:pt idx="97">
                        <c:v>7</c:v>
                      </c:pt>
                      <c:pt idx="98">
                        <c:v>1</c:v>
                      </c:pt>
                      <c:pt idx="99">
                        <c:v>1</c:v>
                      </c:pt>
                      <c:pt idx="100">
                        <c:v>2</c:v>
                      </c:pt>
                      <c:pt idx="101">
                        <c:v>3</c:v>
                      </c:pt>
                      <c:pt idx="102">
                        <c:v>3</c:v>
                      </c:pt>
                      <c:pt idx="103">
                        <c:v>2</c:v>
                      </c:pt>
                      <c:pt idx="104">
                        <c:v>2</c:v>
                      </c:pt>
                      <c:pt idx="105">
                        <c:v>4</c:v>
                      </c:pt>
                      <c:pt idx="106">
                        <c:v>4</c:v>
                      </c:pt>
                      <c:pt idx="107">
                        <c:v>4</c:v>
                      </c:pt>
                      <c:pt idx="108">
                        <c:v>3</c:v>
                      </c:pt>
                      <c:pt idx="109">
                        <c:v>5</c:v>
                      </c:pt>
                      <c:pt idx="110">
                        <c:v>5</c:v>
                      </c:pt>
                      <c:pt idx="111">
                        <c:v>4</c:v>
                      </c:pt>
                      <c:pt idx="112">
                        <c:v>4</c:v>
                      </c:pt>
                      <c:pt idx="113">
                        <c:v>4</c:v>
                      </c:pt>
                      <c:pt idx="114">
                        <c:v>4</c:v>
                      </c:pt>
                      <c:pt idx="115">
                        <c:v>4</c:v>
                      </c:pt>
                      <c:pt idx="116">
                        <c:v>7</c:v>
                      </c:pt>
                      <c:pt idx="117">
                        <c:v>14</c:v>
                      </c:pt>
                      <c:pt idx="118">
                        <c:v>2</c:v>
                      </c:pt>
                      <c:pt idx="119">
                        <c:v>5</c:v>
                      </c:pt>
                      <c:pt idx="120">
                        <c:v>4</c:v>
                      </c:pt>
                      <c:pt idx="121">
                        <c:v>1</c:v>
                      </c:pt>
                      <c:pt idx="122">
                        <c:v>5</c:v>
                      </c:pt>
                      <c:pt idx="123">
                        <c:v>5</c:v>
                      </c:pt>
                      <c:pt idx="124">
                        <c:v>11</c:v>
                      </c:pt>
                      <c:pt idx="125">
                        <c:v>2</c:v>
                      </c:pt>
                      <c:pt idx="126">
                        <c:v>5</c:v>
                      </c:pt>
                      <c:pt idx="127">
                        <c:v>5</c:v>
                      </c:pt>
                      <c:pt idx="128">
                        <c:v>5</c:v>
                      </c:pt>
                      <c:pt idx="129">
                        <c:v>5</c:v>
                      </c:pt>
                      <c:pt idx="130">
                        <c:v>5</c:v>
                      </c:pt>
                      <c:pt idx="131">
                        <c:v>11</c:v>
                      </c:pt>
                      <c:pt idx="132">
                        <c:v>1</c:v>
                      </c:pt>
                      <c:pt idx="133">
                        <c:v>2</c:v>
                      </c:pt>
                      <c:pt idx="134">
                        <c:v>3</c:v>
                      </c:pt>
                      <c:pt idx="135">
                        <c:v>14</c:v>
                      </c:pt>
                      <c:pt idx="136">
                        <c:v>9</c:v>
                      </c:pt>
                      <c:pt idx="137">
                        <c:v>9</c:v>
                      </c:pt>
                      <c:pt idx="138">
                        <c:v>1</c:v>
                      </c:pt>
                      <c:pt idx="139">
                        <c:v>1</c:v>
                      </c:pt>
                      <c:pt idx="140">
                        <c:v>1</c:v>
                      </c:pt>
                      <c:pt idx="141">
                        <c:v>2</c:v>
                      </c:pt>
                      <c:pt idx="142">
                        <c:v>2</c:v>
                      </c:pt>
                      <c:pt idx="143">
                        <c:v>13</c:v>
                      </c:pt>
                      <c:pt idx="144">
                        <c:v>4</c:v>
                      </c:pt>
                      <c:pt idx="145">
                        <c:v>4</c:v>
                      </c:pt>
                      <c:pt idx="146">
                        <c:v>2</c:v>
                      </c:pt>
                      <c:pt idx="147">
                        <c:v>1</c:v>
                      </c:pt>
                      <c:pt idx="148">
                        <c:v>2</c:v>
                      </c:pt>
                      <c:pt idx="149">
                        <c:v>1</c:v>
                      </c:pt>
                      <c:pt idx="150">
                        <c:v>1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1</c:v>
                      </c:pt>
                      <c:pt idx="154">
                        <c:v>7</c:v>
                      </c:pt>
                      <c:pt idx="155">
                        <c:v>1</c:v>
                      </c:pt>
                      <c:pt idx="156">
                        <c:v>9</c:v>
                      </c:pt>
                      <c:pt idx="157">
                        <c:v>9</c:v>
                      </c:pt>
                      <c:pt idx="158">
                        <c:v>9</c:v>
                      </c:pt>
                      <c:pt idx="159">
                        <c:v>13</c:v>
                      </c:pt>
                      <c:pt idx="160">
                        <c:v>1</c:v>
                      </c:pt>
                      <c:pt idx="161">
                        <c:v>1</c:v>
                      </c:pt>
                      <c:pt idx="162">
                        <c:v>10</c:v>
                      </c:pt>
                      <c:pt idx="163">
                        <c:v>7</c:v>
                      </c:pt>
                      <c:pt idx="164">
                        <c:v>10</c:v>
                      </c:pt>
                      <c:pt idx="165">
                        <c:v>10</c:v>
                      </c:pt>
                      <c:pt idx="166">
                        <c:v>6</c:v>
                      </c:pt>
                      <c:pt idx="167">
                        <c:v>9</c:v>
                      </c:pt>
                      <c:pt idx="168">
                        <c:v>5</c:v>
                      </c:pt>
                      <c:pt idx="169">
                        <c:v>14</c:v>
                      </c:pt>
                      <c:pt idx="170">
                        <c:v>5</c:v>
                      </c:pt>
                      <c:pt idx="171">
                        <c:v>9</c:v>
                      </c:pt>
                      <c:pt idx="172">
                        <c:v>1</c:v>
                      </c:pt>
                      <c:pt idx="173">
                        <c:v>7</c:v>
                      </c:pt>
                      <c:pt idx="174">
                        <c:v>7</c:v>
                      </c:pt>
                      <c:pt idx="175">
                        <c:v>4</c:v>
                      </c:pt>
                      <c:pt idx="176">
                        <c:v>4</c:v>
                      </c:pt>
                      <c:pt idx="177">
                        <c:v>7</c:v>
                      </c:pt>
                      <c:pt idx="178">
                        <c:v>1</c:v>
                      </c:pt>
                      <c:pt idx="179">
                        <c:v>1</c:v>
                      </c:pt>
                      <c:pt idx="180">
                        <c:v>1</c:v>
                      </c:pt>
                      <c:pt idx="181">
                        <c:v>9</c:v>
                      </c:pt>
                      <c:pt idx="182">
                        <c:v>5</c:v>
                      </c:pt>
                      <c:pt idx="183">
                        <c:v>5</c:v>
                      </c:pt>
                      <c:pt idx="184">
                        <c:v>2</c:v>
                      </c:pt>
                      <c:pt idx="185">
                        <c:v>10</c:v>
                      </c:pt>
                      <c:pt idx="186">
                        <c:v>10</c:v>
                      </c:pt>
                      <c:pt idx="187">
                        <c:v>7</c:v>
                      </c:pt>
                      <c:pt idx="188">
                        <c:v>7</c:v>
                      </c:pt>
                      <c:pt idx="189">
                        <c:v>7</c:v>
                      </c:pt>
                      <c:pt idx="190">
                        <c:v>7</c:v>
                      </c:pt>
                      <c:pt idx="191">
                        <c:v>7</c:v>
                      </c:pt>
                      <c:pt idx="192">
                        <c:v>7</c:v>
                      </c:pt>
                      <c:pt idx="193">
                        <c:v>7</c:v>
                      </c:pt>
                      <c:pt idx="194">
                        <c:v>2</c:v>
                      </c:pt>
                      <c:pt idx="195">
                        <c:v>2</c:v>
                      </c:pt>
                      <c:pt idx="196">
                        <c:v>10</c:v>
                      </c:pt>
                      <c:pt idx="197">
                        <c:v>7</c:v>
                      </c:pt>
                      <c:pt idx="198">
                        <c:v>12</c:v>
                      </c:pt>
                      <c:pt idx="199">
                        <c:v>2</c:v>
                      </c:pt>
                      <c:pt idx="200">
                        <c:v>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Stations!$K$4:$K$204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1</c:v>
                      </c:pt>
                      <c:pt idx="1">
                        <c:v>1</c:v>
                      </c:pt>
                      <c:pt idx="2">
                        <c:v>21</c:v>
                      </c:pt>
                      <c:pt idx="3">
                        <c:v>7</c:v>
                      </c:pt>
                      <c:pt idx="4">
                        <c:v>1</c:v>
                      </c:pt>
                      <c:pt idx="5">
                        <c:v>7</c:v>
                      </c:pt>
                      <c:pt idx="6">
                        <c:v>10</c:v>
                      </c:pt>
                      <c:pt idx="7">
                        <c:v>10</c:v>
                      </c:pt>
                      <c:pt idx="8">
                        <c:v>21</c:v>
                      </c:pt>
                      <c:pt idx="9">
                        <c:v>3</c:v>
                      </c:pt>
                      <c:pt idx="10">
                        <c:v>3</c:v>
                      </c:pt>
                      <c:pt idx="11">
                        <c:v>17</c:v>
                      </c:pt>
                      <c:pt idx="12">
                        <c:v>17</c:v>
                      </c:pt>
                      <c:pt idx="13">
                        <c:v>10</c:v>
                      </c:pt>
                      <c:pt idx="14">
                        <c:v>1</c:v>
                      </c:pt>
                      <c:pt idx="15">
                        <c:v>11</c:v>
                      </c:pt>
                      <c:pt idx="16">
                        <c:v>11</c:v>
                      </c:pt>
                      <c:pt idx="17">
                        <c:v>13</c:v>
                      </c:pt>
                      <c:pt idx="18">
                        <c:v>16</c:v>
                      </c:pt>
                      <c:pt idx="19">
                        <c:v>16</c:v>
                      </c:pt>
                      <c:pt idx="20">
                        <c:v>25</c:v>
                      </c:pt>
                      <c:pt idx="21">
                        <c:v>25</c:v>
                      </c:pt>
                      <c:pt idx="22">
                        <c:v>18</c:v>
                      </c:pt>
                      <c:pt idx="23">
                        <c:v>18</c:v>
                      </c:pt>
                      <c:pt idx="24">
                        <c:v>18</c:v>
                      </c:pt>
                      <c:pt idx="25">
                        <c:v>18</c:v>
                      </c:pt>
                      <c:pt idx="26">
                        <c:v>24</c:v>
                      </c:pt>
                      <c:pt idx="27">
                        <c:v>24</c:v>
                      </c:pt>
                      <c:pt idx="28">
                        <c:v>24</c:v>
                      </c:pt>
                      <c:pt idx="29">
                        <c:v>16</c:v>
                      </c:pt>
                      <c:pt idx="30">
                        <c:v>16</c:v>
                      </c:pt>
                      <c:pt idx="31">
                        <c:v>24</c:v>
                      </c:pt>
                      <c:pt idx="32">
                        <c:v>5</c:v>
                      </c:pt>
                      <c:pt idx="33">
                        <c:v>5</c:v>
                      </c:pt>
                      <c:pt idx="34">
                        <c:v>11</c:v>
                      </c:pt>
                      <c:pt idx="35">
                        <c:v>11</c:v>
                      </c:pt>
                      <c:pt idx="36">
                        <c:v>1</c:v>
                      </c:pt>
                      <c:pt idx="37">
                        <c:v>16</c:v>
                      </c:pt>
                      <c:pt idx="38">
                        <c:v>16</c:v>
                      </c:pt>
                      <c:pt idx="39">
                        <c:v>1</c:v>
                      </c:pt>
                      <c:pt idx="40">
                        <c:v>1</c:v>
                      </c:pt>
                      <c:pt idx="41">
                        <c:v>24</c:v>
                      </c:pt>
                      <c:pt idx="42">
                        <c:v>16</c:v>
                      </c:pt>
                      <c:pt idx="43">
                        <c:v>25</c:v>
                      </c:pt>
                      <c:pt idx="44">
                        <c:v>7</c:v>
                      </c:pt>
                      <c:pt idx="45">
                        <c:v>7</c:v>
                      </c:pt>
                      <c:pt idx="46">
                        <c:v>8</c:v>
                      </c:pt>
                      <c:pt idx="47">
                        <c:v>11</c:v>
                      </c:pt>
                      <c:pt idx="48">
                        <c:v>11</c:v>
                      </c:pt>
                      <c:pt idx="49">
                        <c:v>11</c:v>
                      </c:pt>
                      <c:pt idx="50">
                        <c:v>1</c:v>
                      </c:pt>
                      <c:pt idx="51">
                        <c:v>1</c:v>
                      </c:pt>
                      <c:pt idx="52">
                        <c:v>10</c:v>
                      </c:pt>
                      <c:pt idx="53">
                        <c:v>25</c:v>
                      </c:pt>
                      <c:pt idx="54">
                        <c:v>19</c:v>
                      </c:pt>
                      <c:pt idx="55">
                        <c:v>1</c:v>
                      </c:pt>
                      <c:pt idx="56">
                        <c:v>1</c:v>
                      </c:pt>
                      <c:pt idx="57">
                        <c:v>1</c:v>
                      </c:pt>
                      <c:pt idx="58">
                        <c:v>18</c:v>
                      </c:pt>
                      <c:pt idx="59">
                        <c:v>15</c:v>
                      </c:pt>
                      <c:pt idx="60">
                        <c:v>15</c:v>
                      </c:pt>
                      <c:pt idx="61">
                        <c:v>11</c:v>
                      </c:pt>
                      <c:pt idx="62">
                        <c:v>11</c:v>
                      </c:pt>
                      <c:pt idx="63">
                        <c:v>11</c:v>
                      </c:pt>
                      <c:pt idx="64">
                        <c:v>11</c:v>
                      </c:pt>
                      <c:pt idx="65">
                        <c:v>24</c:v>
                      </c:pt>
                      <c:pt idx="66">
                        <c:v>10</c:v>
                      </c:pt>
                      <c:pt idx="67">
                        <c:v>10</c:v>
                      </c:pt>
                      <c:pt idx="68">
                        <c:v>1</c:v>
                      </c:pt>
                      <c:pt idx="69">
                        <c:v>18</c:v>
                      </c:pt>
                      <c:pt idx="70">
                        <c:v>4</c:v>
                      </c:pt>
                      <c:pt idx="71">
                        <c:v>5</c:v>
                      </c:pt>
                      <c:pt idx="72">
                        <c:v>12</c:v>
                      </c:pt>
                      <c:pt idx="73">
                        <c:v>12</c:v>
                      </c:pt>
                      <c:pt idx="74">
                        <c:v>1</c:v>
                      </c:pt>
                      <c:pt idx="75">
                        <c:v>1</c:v>
                      </c:pt>
                      <c:pt idx="76">
                        <c:v>11</c:v>
                      </c:pt>
                      <c:pt idx="77">
                        <c:v>3</c:v>
                      </c:pt>
                      <c:pt idx="78">
                        <c:v>26</c:v>
                      </c:pt>
                      <c:pt idx="79">
                        <c:v>26</c:v>
                      </c:pt>
                      <c:pt idx="80">
                        <c:v>7</c:v>
                      </c:pt>
                      <c:pt idx="81">
                        <c:v>16</c:v>
                      </c:pt>
                      <c:pt idx="82">
                        <c:v>6</c:v>
                      </c:pt>
                      <c:pt idx="83">
                        <c:v>1</c:v>
                      </c:pt>
                      <c:pt idx="84">
                        <c:v>11</c:v>
                      </c:pt>
                      <c:pt idx="85">
                        <c:v>11</c:v>
                      </c:pt>
                      <c:pt idx="86">
                        <c:v>3</c:v>
                      </c:pt>
                      <c:pt idx="87">
                        <c:v>3</c:v>
                      </c:pt>
                      <c:pt idx="88">
                        <c:v>10</c:v>
                      </c:pt>
                      <c:pt idx="89">
                        <c:v>10</c:v>
                      </c:pt>
                      <c:pt idx="90">
                        <c:v>10</c:v>
                      </c:pt>
                      <c:pt idx="91">
                        <c:v>10</c:v>
                      </c:pt>
                      <c:pt idx="92">
                        <c:v>10</c:v>
                      </c:pt>
                      <c:pt idx="93">
                        <c:v>10</c:v>
                      </c:pt>
                      <c:pt idx="94">
                        <c:v>1</c:v>
                      </c:pt>
                      <c:pt idx="95">
                        <c:v>24</c:v>
                      </c:pt>
                      <c:pt idx="96">
                        <c:v>24</c:v>
                      </c:pt>
                      <c:pt idx="97">
                        <c:v>18</c:v>
                      </c:pt>
                      <c:pt idx="98">
                        <c:v>5</c:v>
                      </c:pt>
                      <c:pt idx="99">
                        <c:v>5</c:v>
                      </c:pt>
                      <c:pt idx="100">
                        <c:v>9</c:v>
                      </c:pt>
                      <c:pt idx="101">
                        <c:v>13</c:v>
                      </c:pt>
                      <c:pt idx="102">
                        <c:v>13</c:v>
                      </c:pt>
                      <c:pt idx="103">
                        <c:v>10</c:v>
                      </c:pt>
                      <c:pt idx="104">
                        <c:v>12</c:v>
                      </c:pt>
                      <c:pt idx="105">
                        <c:v>12</c:v>
                      </c:pt>
                      <c:pt idx="106">
                        <c:v>12</c:v>
                      </c:pt>
                      <c:pt idx="107">
                        <c:v>12</c:v>
                      </c:pt>
                      <c:pt idx="108">
                        <c:v>13</c:v>
                      </c:pt>
                      <c:pt idx="109">
                        <c:v>15</c:v>
                      </c:pt>
                      <c:pt idx="110">
                        <c:v>15</c:v>
                      </c:pt>
                      <c:pt idx="111">
                        <c:v>14</c:v>
                      </c:pt>
                      <c:pt idx="112">
                        <c:v>14</c:v>
                      </c:pt>
                      <c:pt idx="113">
                        <c:v>14</c:v>
                      </c:pt>
                      <c:pt idx="114">
                        <c:v>14</c:v>
                      </c:pt>
                      <c:pt idx="115">
                        <c:v>14</c:v>
                      </c:pt>
                      <c:pt idx="116">
                        <c:v>16</c:v>
                      </c:pt>
                      <c:pt idx="117">
                        <c:v>26</c:v>
                      </c:pt>
                      <c:pt idx="118">
                        <c:v>10</c:v>
                      </c:pt>
                      <c:pt idx="119">
                        <c:v>15</c:v>
                      </c:pt>
                      <c:pt idx="120">
                        <c:v>14</c:v>
                      </c:pt>
                      <c:pt idx="121">
                        <c:v>3</c:v>
                      </c:pt>
                      <c:pt idx="122">
                        <c:v>16</c:v>
                      </c:pt>
                      <c:pt idx="123">
                        <c:v>16</c:v>
                      </c:pt>
                      <c:pt idx="124">
                        <c:v>24</c:v>
                      </c:pt>
                      <c:pt idx="125">
                        <c:v>10</c:v>
                      </c:pt>
                      <c:pt idx="126">
                        <c:v>15</c:v>
                      </c:pt>
                      <c:pt idx="127">
                        <c:v>15</c:v>
                      </c:pt>
                      <c:pt idx="128">
                        <c:v>15</c:v>
                      </c:pt>
                      <c:pt idx="129">
                        <c:v>15</c:v>
                      </c:pt>
                      <c:pt idx="130">
                        <c:v>15</c:v>
                      </c:pt>
                      <c:pt idx="131">
                        <c:v>24</c:v>
                      </c:pt>
                      <c:pt idx="132">
                        <c:v>1</c:v>
                      </c:pt>
                      <c:pt idx="133">
                        <c:v>11</c:v>
                      </c:pt>
                      <c:pt idx="134">
                        <c:v>13</c:v>
                      </c:pt>
                      <c:pt idx="135">
                        <c:v>27</c:v>
                      </c:pt>
                      <c:pt idx="136">
                        <c:v>18</c:v>
                      </c:pt>
                      <c:pt idx="137">
                        <c:v>18</c:v>
                      </c:pt>
                      <c:pt idx="138">
                        <c:v>6</c:v>
                      </c:pt>
                      <c:pt idx="139">
                        <c:v>1</c:v>
                      </c:pt>
                      <c:pt idx="140">
                        <c:v>1</c:v>
                      </c:pt>
                      <c:pt idx="141">
                        <c:v>10</c:v>
                      </c:pt>
                      <c:pt idx="142">
                        <c:v>10</c:v>
                      </c:pt>
                      <c:pt idx="143">
                        <c:v>26</c:v>
                      </c:pt>
                      <c:pt idx="144">
                        <c:v>14</c:v>
                      </c:pt>
                      <c:pt idx="145">
                        <c:v>14</c:v>
                      </c:pt>
                      <c:pt idx="146">
                        <c:v>11</c:v>
                      </c:pt>
                      <c:pt idx="147">
                        <c:v>3</c:v>
                      </c:pt>
                      <c:pt idx="148">
                        <c:v>12</c:v>
                      </c:pt>
                      <c:pt idx="149">
                        <c:v>1</c:v>
                      </c:pt>
                      <c:pt idx="150">
                        <c:v>1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7</c:v>
                      </c:pt>
                      <c:pt idx="154">
                        <c:v>17</c:v>
                      </c:pt>
                      <c:pt idx="155">
                        <c:v>2</c:v>
                      </c:pt>
                      <c:pt idx="156">
                        <c:v>18</c:v>
                      </c:pt>
                      <c:pt idx="157">
                        <c:v>18</c:v>
                      </c:pt>
                      <c:pt idx="158">
                        <c:v>18</c:v>
                      </c:pt>
                      <c:pt idx="159">
                        <c:v>26</c:v>
                      </c:pt>
                      <c:pt idx="160">
                        <c:v>1</c:v>
                      </c:pt>
                      <c:pt idx="161">
                        <c:v>2</c:v>
                      </c:pt>
                      <c:pt idx="162">
                        <c:v>20</c:v>
                      </c:pt>
                      <c:pt idx="163">
                        <c:v>18</c:v>
                      </c:pt>
                      <c:pt idx="164">
                        <c:v>21</c:v>
                      </c:pt>
                      <c:pt idx="165">
                        <c:v>21</c:v>
                      </c:pt>
                      <c:pt idx="166">
                        <c:v>16</c:v>
                      </c:pt>
                      <c:pt idx="167">
                        <c:v>24</c:v>
                      </c:pt>
                      <c:pt idx="168">
                        <c:v>15</c:v>
                      </c:pt>
                      <c:pt idx="169">
                        <c:v>22</c:v>
                      </c:pt>
                      <c:pt idx="170">
                        <c:v>15</c:v>
                      </c:pt>
                      <c:pt idx="171">
                        <c:v>18</c:v>
                      </c:pt>
                      <c:pt idx="172">
                        <c:v>8</c:v>
                      </c:pt>
                      <c:pt idx="173">
                        <c:v>17</c:v>
                      </c:pt>
                      <c:pt idx="174">
                        <c:v>17</c:v>
                      </c:pt>
                      <c:pt idx="175">
                        <c:v>14</c:v>
                      </c:pt>
                      <c:pt idx="176">
                        <c:v>14</c:v>
                      </c:pt>
                      <c:pt idx="177">
                        <c:v>16</c:v>
                      </c:pt>
                      <c:pt idx="178">
                        <c:v>1</c:v>
                      </c:pt>
                      <c:pt idx="179">
                        <c:v>5</c:v>
                      </c:pt>
                      <c:pt idx="180">
                        <c:v>1</c:v>
                      </c:pt>
                      <c:pt idx="181">
                        <c:v>18</c:v>
                      </c:pt>
                      <c:pt idx="182">
                        <c:v>16</c:v>
                      </c:pt>
                      <c:pt idx="183">
                        <c:v>16</c:v>
                      </c:pt>
                      <c:pt idx="184">
                        <c:v>11</c:v>
                      </c:pt>
                      <c:pt idx="185">
                        <c:v>21</c:v>
                      </c:pt>
                      <c:pt idx="186">
                        <c:v>21</c:v>
                      </c:pt>
                      <c:pt idx="187">
                        <c:v>17</c:v>
                      </c:pt>
                      <c:pt idx="188">
                        <c:v>17</c:v>
                      </c:pt>
                      <c:pt idx="189">
                        <c:v>17</c:v>
                      </c:pt>
                      <c:pt idx="190">
                        <c:v>17</c:v>
                      </c:pt>
                      <c:pt idx="191">
                        <c:v>17</c:v>
                      </c:pt>
                      <c:pt idx="192">
                        <c:v>16</c:v>
                      </c:pt>
                      <c:pt idx="193">
                        <c:v>16</c:v>
                      </c:pt>
                      <c:pt idx="194">
                        <c:v>11</c:v>
                      </c:pt>
                      <c:pt idx="195">
                        <c:v>11</c:v>
                      </c:pt>
                      <c:pt idx="196">
                        <c:v>21</c:v>
                      </c:pt>
                      <c:pt idx="197">
                        <c:v>18</c:v>
                      </c:pt>
                      <c:pt idx="198">
                        <c:v>23</c:v>
                      </c:pt>
                      <c:pt idx="199">
                        <c:v>10</c:v>
                      </c:pt>
                      <c:pt idx="200">
                        <c:v>10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45A7-4F47-ABDA-B1F0E6827637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Stations!$L$3</c15:sqref>
                        </c15:formulaRef>
                      </c:ext>
                    </c:extLst>
                    <c:strCache>
                      <c:ptCount val="1"/>
                      <c:pt idx="0">
                        <c:v>RPI Zone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Stations!$J$4:$J$204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1</c:v>
                      </c:pt>
                      <c:pt idx="1">
                        <c:v>1</c:v>
                      </c:pt>
                      <c:pt idx="2">
                        <c:v>10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1</c:v>
                      </c:pt>
                      <c:pt idx="6">
                        <c:v>2</c:v>
                      </c:pt>
                      <c:pt idx="7">
                        <c:v>2</c:v>
                      </c:pt>
                      <c:pt idx="8">
                        <c:v>10</c:v>
                      </c:pt>
                      <c:pt idx="9">
                        <c:v>1</c:v>
                      </c:pt>
                      <c:pt idx="10">
                        <c:v>1</c:v>
                      </c:pt>
                      <c:pt idx="11">
                        <c:v>7</c:v>
                      </c:pt>
                      <c:pt idx="12">
                        <c:v>7</c:v>
                      </c:pt>
                      <c:pt idx="13">
                        <c:v>2</c:v>
                      </c:pt>
                      <c:pt idx="14">
                        <c:v>1</c:v>
                      </c:pt>
                      <c:pt idx="15">
                        <c:v>2</c:v>
                      </c:pt>
                      <c:pt idx="16">
                        <c:v>2</c:v>
                      </c:pt>
                      <c:pt idx="17">
                        <c:v>3</c:v>
                      </c:pt>
                      <c:pt idx="18">
                        <c:v>6</c:v>
                      </c:pt>
                      <c:pt idx="19">
                        <c:v>6</c:v>
                      </c:pt>
                      <c:pt idx="20">
                        <c:v>11</c:v>
                      </c:pt>
                      <c:pt idx="21">
                        <c:v>11</c:v>
                      </c:pt>
                      <c:pt idx="22">
                        <c:v>9</c:v>
                      </c:pt>
                      <c:pt idx="23">
                        <c:v>9</c:v>
                      </c:pt>
                      <c:pt idx="24">
                        <c:v>9</c:v>
                      </c:pt>
                      <c:pt idx="25">
                        <c:v>9</c:v>
                      </c:pt>
                      <c:pt idx="26">
                        <c:v>12</c:v>
                      </c:pt>
                      <c:pt idx="27">
                        <c:v>12</c:v>
                      </c:pt>
                      <c:pt idx="28">
                        <c:v>11</c:v>
                      </c:pt>
                      <c:pt idx="29">
                        <c:v>4</c:v>
                      </c:pt>
                      <c:pt idx="30">
                        <c:v>4</c:v>
                      </c:pt>
                      <c:pt idx="31">
                        <c:v>11</c:v>
                      </c:pt>
                      <c:pt idx="32">
                        <c:v>1</c:v>
                      </c:pt>
                      <c:pt idx="33">
                        <c:v>1</c:v>
                      </c:pt>
                      <c:pt idx="34">
                        <c:v>2</c:v>
                      </c:pt>
                      <c:pt idx="35">
                        <c:v>2</c:v>
                      </c:pt>
                      <c:pt idx="36">
                        <c:v>1</c:v>
                      </c:pt>
                      <c:pt idx="37">
                        <c:v>6</c:v>
                      </c:pt>
                      <c:pt idx="38">
                        <c:v>6</c:v>
                      </c:pt>
                      <c:pt idx="39">
                        <c:v>1</c:v>
                      </c:pt>
                      <c:pt idx="40">
                        <c:v>1</c:v>
                      </c:pt>
                      <c:pt idx="41">
                        <c:v>9</c:v>
                      </c:pt>
                      <c:pt idx="42">
                        <c:v>7</c:v>
                      </c:pt>
                      <c:pt idx="43">
                        <c:v>13</c:v>
                      </c:pt>
                      <c:pt idx="44">
                        <c:v>2</c:v>
                      </c:pt>
                      <c:pt idx="45">
                        <c:v>2</c:v>
                      </c:pt>
                      <c:pt idx="46">
                        <c:v>2</c:v>
                      </c:pt>
                      <c:pt idx="47">
                        <c:v>2</c:v>
                      </c:pt>
                      <c:pt idx="48">
                        <c:v>2</c:v>
                      </c:pt>
                      <c:pt idx="49">
                        <c:v>2</c:v>
                      </c:pt>
                      <c:pt idx="50">
                        <c:v>1</c:v>
                      </c:pt>
                      <c:pt idx="51">
                        <c:v>1</c:v>
                      </c:pt>
                      <c:pt idx="52">
                        <c:v>2</c:v>
                      </c:pt>
                      <c:pt idx="53">
                        <c:v>13</c:v>
                      </c:pt>
                      <c:pt idx="54">
                        <c:v>6</c:v>
                      </c:pt>
                      <c:pt idx="55">
                        <c:v>1</c:v>
                      </c:pt>
                      <c:pt idx="56">
                        <c:v>1</c:v>
                      </c:pt>
                      <c:pt idx="57">
                        <c:v>1</c:v>
                      </c:pt>
                      <c:pt idx="58">
                        <c:v>7</c:v>
                      </c:pt>
                      <c:pt idx="59">
                        <c:v>5</c:v>
                      </c:pt>
                      <c:pt idx="60">
                        <c:v>5</c:v>
                      </c:pt>
                      <c:pt idx="61">
                        <c:v>2</c:v>
                      </c:pt>
                      <c:pt idx="62">
                        <c:v>2</c:v>
                      </c:pt>
                      <c:pt idx="63">
                        <c:v>2</c:v>
                      </c:pt>
                      <c:pt idx="64">
                        <c:v>2</c:v>
                      </c:pt>
                      <c:pt idx="65">
                        <c:v>11</c:v>
                      </c:pt>
                      <c:pt idx="66">
                        <c:v>2</c:v>
                      </c:pt>
                      <c:pt idx="67">
                        <c:v>2</c:v>
                      </c:pt>
                      <c:pt idx="68">
                        <c:v>1</c:v>
                      </c:pt>
                      <c:pt idx="69">
                        <c:v>9</c:v>
                      </c:pt>
                      <c:pt idx="70">
                        <c:v>1</c:v>
                      </c:pt>
                      <c:pt idx="71">
                        <c:v>1</c:v>
                      </c:pt>
                      <c:pt idx="72">
                        <c:v>2</c:v>
                      </c:pt>
                      <c:pt idx="73">
                        <c:v>2</c:v>
                      </c:pt>
                      <c:pt idx="74">
                        <c:v>1</c:v>
                      </c:pt>
                      <c:pt idx="75">
                        <c:v>1</c:v>
                      </c:pt>
                      <c:pt idx="76">
                        <c:v>2</c:v>
                      </c:pt>
                      <c:pt idx="77">
                        <c:v>1</c:v>
                      </c:pt>
                      <c:pt idx="78">
                        <c:v>13</c:v>
                      </c:pt>
                      <c:pt idx="79">
                        <c:v>13</c:v>
                      </c:pt>
                      <c:pt idx="80">
                        <c:v>1</c:v>
                      </c:pt>
                      <c:pt idx="81">
                        <c:v>6</c:v>
                      </c:pt>
                      <c:pt idx="82">
                        <c:v>1</c:v>
                      </c:pt>
                      <c:pt idx="83">
                        <c:v>1</c:v>
                      </c:pt>
                      <c:pt idx="84">
                        <c:v>2</c:v>
                      </c:pt>
                      <c:pt idx="85">
                        <c:v>2</c:v>
                      </c:pt>
                      <c:pt idx="86">
                        <c:v>1</c:v>
                      </c:pt>
                      <c:pt idx="87">
                        <c:v>1</c:v>
                      </c:pt>
                      <c:pt idx="88">
                        <c:v>2</c:v>
                      </c:pt>
                      <c:pt idx="89">
                        <c:v>2</c:v>
                      </c:pt>
                      <c:pt idx="90">
                        <c:v>2</c:v>
                      </c:pt>
                      <c:pt idx="91">
                        <c:v>2</c:v>
                      </c:pt>
                      <c:pt idx="92">
                        <c:v>2</c:v>
                      </c:pt>
                      <c:pt idx="93">
                        <c:v>2</c:v>
                      </c:pt>
                      <c:pt idx="94">
                        <c:v>1</c:v>
                      </c:pt>
                      <c:pt idx="95">
                        <c:v>11</c:v>
                      </c:pt>
                      <c:pt idx="96">
                        <c:v>11</c:v>
                      </c:pt>
                      <c:pt idx="97">
                        <c:v>7</c:v>
                      </c:pt>
                      <c:pt idx="98">
                        <c:v>1</c:v>
                      </c:pt>
                      <c:pt idx="99">
                        <c:v>1</c:v>
                      </c:pt>
                      <c:pt idx="100">
                        <c:v>2</c:v>
                      </c:pt>
                      <c:pt idx="101">
                        <c:v>3</c:v>
                      </c:pt>
                      <c:pt idx="102">
                        <c:v>3</c:v>
                      </c:pt>
                      <c:pt idx="103">
                        <c:v>2</c:v>
                      </c:pt>
                      <c:pt idx="104">
                        <c:v>2</c:v>
                      </c:pt>
                      <c:pt idx="105">
                        <c:v>4</c:v>
                      </c:pt>
                      <c:pt idx="106">
                        <c:v>4</c:v>
                      </c:pt>
                      <c:pt idx="107">
                        <c:v>4</c:v>
                      </c:pt>
                      <c:pt idx="108">
                        <c:v>3</c:v>
                      </c:pt>
                      <c:pt idx="109">
                        <c:v>5</c:v>
                      </c:pt>
                      <c:pt idx="110">
                        <c:v>5</c:v>
                      </c:pt>
                      <c:pt idx="111">
                        <c:v>4</c:v>
                      </c:pt>
                      <c:pt idx="112">
                        <c:v>4</c:v>
                      </c:pt>
                      <c:pt idx="113">
                        <c:v>4</c:v>
                      </c:pt>
                      <c:pt idx="114">
                        <c:v>4</c:v>
                      </c:pt>
                      <c:pt idx="115">
                        <c:v>4</c:v>
                      </c:pt>
                      <c:pt idx="116">
                        <c:v>7</c:v>
                      </c:pt>
                      <c:pt idx="117">
                        <c:v>14</c:v>
                      </c:pt>
                      <c:pt idx="118">
                        <c:v>2</c:v>
                      </c:pt>
                      <c:pt idx="119">
                        <c:v>5</c:v>
                      </c:pt>
                      <c:pt idx="120">
                        <c:v>4</c:v>
                      </c:pt>
                      <c:pt idx="121">
                        <c:v>1</c:v>
                      </c:pt>
                      <c:pt idx="122">
                        <c:v>5</c:v>
                      </c:pt>
                      <c:pt idx="123">
                        <c:v>5</c:v>
                      </c:pt>
                      <c:pt idx="124">
                        <c:v>11</c:v>
                      </c:pt>
                      <c:pt idx="125">
                        <c:v>2</c:v>
                      </c:pt>
                      <c:pt idx="126">
                        <c:v>5</c:v>
                      </c:pt>
                      <c:pt idx="127">
                        <c:v>5</c:v>
                      </c:pt>
                      <c:pt idx="128">
                        <c:v>5</c:v>
                      </c:pt>
                      <c:pt idx="129">
                        <c:v>5</c:v>
                      </c:pt>
                      <c:pt idx="130">
                        <c:v>5</c:v>
                      </c:pt>
                      <c:pt idx="131">
                        <c:v>11</c:v>
                      </c:pt>
                      <c:pt idx="132">
                        <c:v>1</c:v>
                      </c:pt>
                      <c:pt idx="133">
                        <c:v>2</c:v>
                      </c:pt>
                      <c:pt idx="134">
                        <c:v>3</c:v>
                      </c:pt>
                      <c:pt idx="135">
                        <c:v>14</c:v>
                      </c:pt>
                      <c:pt idx="136">
                        <c:v>9</c:v>
                      </c:pt>
                      <c:pt idx="137">
                        <c:v>9</c:v>
                      </c:pt>
                      <c:pt idx="138">
                        <c:v>1</c:v>
                      </c:pt>
                      <c:pt idx="139">
                        <c:v>1</c:v>
                      </c:pt>
                      <c:pt idx="140">
                        <c:v>1</c:v>
                      </c:pt>
                      <c:pt idx="141">
                        <c:v>2</c:v>
                      </c:pt>
                      <c:pt idx="142">
                        <c:v>2</c:v>
                      </c:pt>
                      <c:pt idx="143">
                        <c:v>13</c:v>
                      </c:pt>
                      <c:pt idx="144">
                        <c:v>4</c:v>
                      </c:pt>
                      <c:pt idx="145">
                        <c:v>4</c:v>
                      </c:pt>
                      <c:pt idx="146">
                        <c:v>2</c:v>
                      </c:pt>
                      <c:pt idx="147">
                        <c:v>1</c:v>
                      </c:pt>
                      <c:pt idx="148">
                        <c:v>2</c:v>
                      </c:pt>
                      <c:pt idx="149">
                        <c:v>1</c:v>
                      </c:pt>
                      <c:pt idx="150">
                        <c:v>1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1</c:v>
                      </c:pt>
                      <c:pt idx="154">
                        <c:v>7</c:v>
                      </c:pt>
                      <c:pt idx="155">
                        <c:v>1</c:v>
                      </c:pt>
                      <c:pt idx="156">
                        <c:v>9</c:v>
                      </c:pt>
                      <c:pt idx="157">
                        <c:v>9</c:v>
                      </c:pt>
                      <c:pt idx="158">
                        <c:v>9</c:v>
                      </c:pt>
                      <c:pt idx="159">
                        <c:v>13</c:v>
                      </c:pt>
                      <c:pt idx="160">
                        <c:v>1</c:v>
                      </c:pt>
                      <c:pt idx="161">
                        <c:v>1</c:v>
                      </c:pt>
                      <c:pt idx="162">
                        <c:v>10</c:v>
                      </c:pt>
                      <c:pt idx="163">
                        <c:v>7</c:v>
                      </c:pt>
                      <c:pt idx="164">
                        <c:v>10</c:v>
                      </c:pt>
                      <c:pt idx="165">
                        <c:v>10</c:v>
                      </c:pt>
                      <c:pt idx="166">
                        <c:v>6</c:v>
                      </c:pt>
                      <c:pt idx="167">
                        <c:v>9</c:v>
                      </c:pt>
                      <c:pt idx="168">
                        <c:v>5</c:v>
                      </c:pt>
                      <c:pt idx="169">
                        <c:v>14</c:v>
                      </c:pt>
                      <c:pt idx="170">
                        <c:v>5</c:v>
                      </c:pt>
                      <c:pt idx="171">
                        <c:v>9</c:v>
                      </c:pt>
                      <c:pt idx="172">
                        <c:v>1</c:v>
                      </c:pt>
                      <c:pt idx="173">
                        <c:v>7</c:v>
                      </c:pt>
                      <c:pt idx="174">
                        <c:v>7</c:v>
                      </c:pt>
                      <c:pt idx="175">
                        <c:v>4</c:v>
                      </c:pt>
                      <c:pt idx="176">
                        <c:v>4</c:v>
                      </c:pt>
                      <c:pt idx="177">
                        <c:v>7</c:v>
                      </c:pt>
                      <c:pt idx="178">
                        <c:v>1</c:v>
                      </c:pt>
                      <c:pt idx="179">
                        <c:v>1</c:v>
                      </c:pt>
                      <c:pt idx="180">
                        <c:v>1</c:v>
                      </c:pt>
                      <c:pt idx="181">
                        <c:v>9</c:v>
                      </c:pt>
                      <c:pt idx="182">
                        <c:v>5</c:v>
                      </c:pt>
                      <c:pt idx="183">
                        <c:v>5</c:v>
                      </c:pt>
                      <c:pt idx="184">
                        <c:v>2</c:v>
                      </c:pt>
                      <c:pt idx="185">
                        <c:v>10</c:v>
                      </c:pt>
                      <c:pt idx="186">
                        <c:v>10</c:v>
                      </c:pt>
                      <c:pt idx="187">
                        <c:v>7</c:v>
                      </c:pt>
                      <c:pt idx="188">
                        <c:v>7</c:v>
                      </c:pt>
                      <c:pt idx="189">
                        <c:v>7</c:v>
                      </c:pt>
                      <c:pt idx="190">
                        <c:v>7</c:v>
                      </c:pt>
                      <c:pt idx="191">
                        <c:v>7</c:v>
                      </c:pt>
                      <c:pt idx="192">
                        <c:v>7</c:v>
                      </c:pt>
                      <c:pt idx="193">
                        <c:v>7</c:v>
                      </c:pt>
                      <c:pt idx="194">
                        <c:v>2</c:v>
                      </c:pt>
                      <c:pt idx="195">
                        <c:v>2</c:v>
                      </c:pt>
                      <c:pt idx="196">
                        <c:v>10</c:v>
                      </c:pt>
                      <c:pt idx="197">
                        <c:v>7</c:v>
                      </c:pt>
                      <c:pt idx="198">
                        <c:v>12</c:v>
                      </c:pt>
                      <c:pt idx="199">
                        <c:v>2</c:v>
                      </c:pt>
                      <c:pt idx="200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Stations!$L$4:$L$204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3</c:v>
                      </c:pt>
                      <c:pt idx="1">
                        <c:v>6</c:v>
                      </c:pt>
                      <c:pt idx="2">
                        <c:v>20</c:v>
                      </c:pt>
                      <c:pt idx="3">
                        <c:v>7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12</c:v>
                      </c:pt>
                      <c:pt idx="7">
                        <c:v>12</c:v>
                      </c:pt>
                      <c:pt idx="8">
                        <c:v>20</c:v>
                      </c:pt>
                      <c:pt idx="9">
                        <c:v>4</c:v>
                      </c:pt>
                      <c:pt idx="10">
                        <c:v>4</c:v>
                      </c:pt>
                      <c:pt idx="11">
                        <c:v>18</c:v>
                      </c:pt>
                      <c:pt idx="12">
                        <c:v>18</c:v>
                      </c:pt>
                      <c:pt idx="13">
                        <c:v>12</c:v>
                      </c:pt>
                      <c:pt idx="14">
                        <c:v>3</c:v>
                      </c:pt>
                      <c:pt idx="15">
                        <c:v>12</c:v>
                      </c:pt>
                      <c:pt idx="16">
                        <c:v>12</c:v>
                      </c:pt>
                      <c:pt idx="17">
                        <c:v>15</c:v>
                      </c:pt>
                      <c:pt idx="18">
                        <c:v>18</c:v>
                      </c:pt>
                      <c:pt idx="19">
                        <c:v>18</c:v>
                      </c:pt>
                      <c:pt idx="20">
                        <c:v>20</c:v>
                      </c:pt>
                      <c:pt idx="21">
                        <c:v>20</c:v>
                      </c:pt>
                      <c:pt idx="22">
                        <c:v>21</c:v>
                      </c:pt>
                      <c:pt idx="23">
                        <c:v>21</c:v>
                      </c:pt>
                      <c:pt idx="24">
                        <c:v>21</c:v>
                      </c:pt>
                      <c:pt idx="25">
                        <c:v>21</c:v>
                      </c:pt>
                      <c:pt idx="26">
                        <c:v>21</c:v>
                      </c:pt>
                      <c:pt idx="27">
                        <c:v>21</c:v>
                      </c:pt>
                      <c:pt idx="28">
                        <c:v>21</c:v>
                      </c:pt>
                      <c:pt idx="29">
                        <c:v>17</c:v>
                      </c:pt>
                      <c:pt idx="30">
                        <c:v>17</c:v>
                      </c:pt>
                      <c:pt idx="31">
                        <c:v>21</c:v>
                      </c:pt>
                      <c:pt idx="32">
                        <c:v>3</c:v>
                      </c:pt>
                      <c:pt idx="33">
                        <c:v>3</c:v>
                      </c:pt>
                      <c:pt idx="34">
                        <c:v>13</c:v>
                      </c:pt>
                      <c:pt idx="35">
                        <c:v>13</c:v>
                      </c:pt>
                      <c:pt idx="36">
                        <c:v>6</c:v>
                      </c:pt>
                      <c:pt idx="37">
                        <c:v>18</c:v>
                      </c:pt>
                      <c:pt idx="38">
                        <c:v>18</c:v>
                      </c:pt>
                      <c:pt idx="39">
                        <c:v>6</c:v>
                      </c:pt>
                      <c:pt idx="40">
                        <c:v>6</c:v>
                      </c:pt>
                      <c:pt idx="41">
                        <c:v>21</c:v>
                      </c:pt>
                      <c:pt idx="42">
                        <c:v>17</c:v>
                      </c:pt>
                      <c:pt idx="43">
                        <c:v>19</c:v>
                      </c:pt>
                      <c:pt idx="44">
                        <c:v>11</c:v>
                      </c:pt>
                      <c:pt idx="45">
                        <c:v>11</c:v>
                      </c:pt>
                      <c:pt idx="46">
                        <c:v>10</c:v>
                      </c:pt>
                      <c:pt idx="47">
                        <c:v>13</c:v>
                      </c:pt>
                      <c:pt idx="48">
                        <c:v>13</c:v>
                      </c:pt>
                      <c:pt idx="49">
                        <c:v>13</c:v>
                      </c:pt>
                      <c:pt idx="50">
                        <c:v>6</c:v>
                      </c:pt>
                      <c:pt idx="51">
                        <c:v>6</c:v>
                      </c:pt>
                      <c:pt idx="52">
                        <c:v>12</c:v>
                      </c:pt>
                      <c:pt idx="53">
                        <c:v>19</c:v>
                      </c:pt>
                      <c:pt idx="54">
                        <c:v>18</c:v>
                      </c:pt>
                      <c:pt idx="55">
                        <c:v>3</c:v>
                      </c:pt>
                      <c:pt idx="56">
                        <c:v>3</c:v>
                      </c:pt>
                      <c:pt idx="57">
                        <c:v>1</c:v>
                      </c:pt>
                      <c:pt idx="58">
                        <c:v>17</c:v>
                      </c:pt>
                      <c:pt idx="59">
                        <c:v>18</c:v>
                      </c:pt>
                      <c:pt idx="60">
                        <c:v>18</c:v>
                      </c:pt>
                      <c:pt idx="61">
                        <c:v>13</c:v>
                      </c:pt>
                      <c:pt idx="62">
                        <c:v>13</c:v>
                      </c:pt>
                      <c:pt idx="63">
                        <c:v>13</c:v>
                      </c:pt>
                      <c:pt idx="64">
                        <c:v>13</c:v>
                      </c:pt>
                      <c:pt idx="65">
                        <c:v>21</c:v>
                      </c:pt>
                      <c:pt idx="66">
                        <c:v>12</c:v>
                      </c:pt>
                      <c:pt idx="67">
                        <c:v>12</c:v>
                      </c:pt>
                      <c:pt idx="68">
                        <c:v>6</c:v>
                      </c:pt>
                      <c:pt idx="69">
                        <c:v>17</c:v>
                      </c:pt>
                      <c:pt idx="70">
                        <c:v>5</c:v>
                      </c:pt>
                      <c:pt idx="71">
                        <c:v>3</c:v>
                      </c:pt>
                      <c:pt idx="72">
                        <c:v>14</c:v>
                      </c:pt>
                      <c:pt idx="73">
                        <c:v>14</c:v>
                      </c:pt>
                      <c:pt idx="74">
                        <c:v>6</c:v>
                      </c:pt>
                      <c:pt idx="75">
                        <c:v>6</c:v>
                      </c:pt>
                      <c:pt idx="76">
                        <c:v>13</c:v>
                      </c:pt>
                      <c:pt idx="77">
                        <c:v>4</c:v>
                      </c:pt>
                      <c:pt idx="78">
                        <c:v>20</c:v>
                      </c:pt>
                      <c:pt idx="79">
                        <c:v>20</c:v>
                      </c:pt>
                      <c:pt idx="80">
                        <c:v>9</c:v>
                      </c:pt>
                      <c:pt idx="81">
                        <c:v>18</c:v>
                      </c:pt>
                      <c:pt idx="82">
                        <c:v>3</c:v>
                      </c:pt>
                      <c:pt idx="83">
                        <c:v>6</c:v>
                      </c:pt>
                      <c:pt idx="84">
                        <c:v>12</c:v>
                      </c:pt>
                      <c:pt idx="85">
                        <c:v>12</c:v>
                      </c:pt>
                      <c:pt idx="86">
                        <c:v>4</c:v>
                      </c:pt>
                      <c:pt idx="87">
                        <c:v>4</c:v>
                      </c:pt>
                      <c:pt idx="88">
                        <c:v>12</c:v>
                      </c:pt>
                      <c:pt idx="89">
                        <c:v>12</c:v>
                      </c:pt>
                      <c:pt idx="90">
                        <c:v>12</c:v>
                      </c:pt>
                      <c:pt idx="91">
                        <c:v>12</c:v>
                      </c:pt>
                      <c:pt idx="92">
                        <c:v>12</c:v>
                      </c:pt>
                      <c:pt idx="93">
                        <c:v>12</c:v>
                      </c:pt>
                      <c:pt idx="94">
                        <c:v>2</c:v>
                      </c:pt>
                      <c:pt idx="95">
                        <c:v>21</c:v>
                      </c:pt>
                      <c:pt idx="96">
                        <c:v>21</c:v>
                      </c:pt>
                      <c:pt idx="97">
                        <c:v>17</c:v>
                      </c:pt>
                      <c:pt idx="98">
                        <c:v>3</c:v>
                      </c:pt>
                      <c:pt idx="99">
                        <c:v>3</c:v>
                      </c:pt>
                      <c:pt idx="100">
                        <c:v>10</c:v>
                      </c:pt>
                      <c:pt idx="101">
                        <c:v>16</c:v>
                      </c:pt>
                      <c:pt idx="102">
                        <c:v>16</c:v>
                      </c:pt>
                      <c:pt idx="103">
                        <c:v>10</c:v>
                      </c:pt>
                      <c:pt idx="104">
                        <c:v>14</c:v>
                      </c:pt>
                      <c:pt idx="105">
                        <c:v>15</c:v>
                      </c:pt>
                      <c:pt idx="106">
                        <c:v>15</c:v>
                      </c:pt>
                      <c:pt idx="107">
                        <c:v>15</c:v>
                      </c:pt>
                      <c:pt idx="108">
                        <c:v>16</c:v>
                      </c:pt>
                      <c:pt idx="109">
                        <c:v>18</c:v>
                      </c:pt>
                      <c:pt idx="110">
                        <c:v>18</c:v>
                      </c:pt>
                      <c:pt idx="111">
                        <c:v>16</c:v>
                      </c:pt>
                      <c:pt idx="112">
                        <c:v>16</c:v>
                      </c:pt>
                      <c:pt idx="113">
                        <c:v>16</c:v>
                      </c:pt>
                      <c:pt idx="114">
                        <c:v>16</c:v>
                      </c:pt>
                      <c:pt idx="115">
                        <c:v>16</c:v>
                      </c:pt>
                      <c:pt idx="116">
                        <c:v>17</c:v>
                      </c:pt>
                      <c:pt idx="117">
                        <c:v>19</c:v>
                      </c:pt>
                      <c:pt idx="118">
                        <c:v>10</c:v>
                      </c:pt>
                      <c:pt idx="119">
                        <c:v>18</c:v>
                      </c:pt>
                      <c:pt idx="120">
                        <c:v>16</c:v>
                      </c:pt>
                      <c:pt idx="121">
                        <c:v>4</c:v>
                      </c:pt>
                      <c:pt idx="122">
                        <c:v>18</c:v>
                      </c:pt>
                      <c:pt idx="123">
                        <c:v>18</c:v>
                      </c:pt>
                      <c:pt idx="124">
                        <c:v>21</c:v>
                      </c:pt>
                      <c:pt idx="125">
                        <c:v>12</c:v>
                      </c:pt>
                      <c:pt idx="126">
                        <c:v>18</c:v>
                      </c:pt>
                      <c:pt idx="127">
                        <c:v>18</c:v>
                      </c:pt>
                      <c:pt idx="128">
                        <c:v>18</c:v>
                      </c:pt>
                      <c:pt idx="129">
                        <c:v>18</c:v>
                      </c:pt>
                      <c:pt idx="130">
                        <c:v>18</c:v>
                      </c:pt>
                      <c:pt idx="131">
                        <c:v>21</c:v>
                      </c:pt>
                      <c:pt idx="132">
                        <c:v>6</c:v>
                      </c:pt>
                      <c:pt idx="133">
                        <c:v>13</c:v>
                      </c:pt>
                      <c:pt idx="134">
                        <c:v>16</c:v>
                      </c:pt>
                      <c:pt idx="135">
                        <c:v>19</c:v>
                      </c:pt>
                      <c:pt idx="136">
                        <c:v>18</c:v>
                      </c:pt>
                      <c:pt idx="137">
                        <c:v>18</c:v>
                      </c:pt>
                      <c:pt idx="138">
                        <c:v>3</c:v>
                      </c:pt>
                      <c:pt idx="139">
                        <c:v>6</c:v>
                      </c:pt>
                      <c:pt idx="140">
                        <c:v>6</c:v>
                      </c:pt>
                      <c:pt idx="141">
                        <c:v>12</c:v>
                      </c:pt>
                      <c:pt idx="142">
                        <c:v>12</c:v>
                      </c:pt>
                      <c:pt idx="143">
                        <c:v>20</c:v>
                      </c:pt>
                      <c:pt idx="144">
                        <c:v>16</c:v>
                      </c:pt>
                      <c:pt idx="145">
                        <c:v>16</c:v>
                      </c:pt>
                      <c:pt idx="146">
                        <c:v>13</c:v>
                      </c:pt>
                      <c:pt idx="147">
                        <c:v>4</c:v>
                      </c:pt>
                      <c:pt idx="148">
                        <c:v>14</c:v>
                      </c:pt>
                      <c:pt idx="149">
                        <c:v>6</c:v>
                      </c:pt>
                      <c:pt idx="150">
                        <c:v>6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9</c:v>
                      </c:pt>
                      <c:pt idx="154">
                        <c:v>18</c:v>
                      </c:pt>
                      <c:pt idx="155">
                        <c:v>3</c:v>
                      </c:pt>
                      <c:pt idx="156">
                        <c:v>18</c:v>
                      </c:pt>
                      <c:pt idx="157">
                        <c:v>18</c:v>
                      </c:pt>
                      <c:pt idx="158">
                        <c:v>18</c:v>
                      </c:pt>
                      <c:pt idx="159">
                        <c:v>20</c:v>
                      </c:pt>
                      <c:pt idx="160">
                        <c:v>6</c:v>
                      </c:pt>
                      <c:pt idx="161">
                        <c:v>3</c:v>
                      </c:pt>
                      <c:pt idx="162">
                        <c:v>20</c:v>
                      </c:pt>
                      <c:pt idx="163">
                        <c:v>20</c:v>
                      </c:pt>
                      <c:pt idx="164">
                        <c:v>20</c:v>
                      </c:pt>
                      <c:pt idx="165">
                        <c:v>20</c:v>
                      </c:pt>
                      <c:pt idx="166">
                        <c:v>18</c:v>
                      </c:pt>
                      <c:pt idx="167">
                        <c:v>21</c:v>
                      </c:pt>
                      <c:pt idx="168">
                        <c:v>18</c:v>
                      </c:pt>
                      <c:pt idx="169">
                        <c:v>20</c:v>
                      </c:pt>
                      <c:pt idx="170">
                        <c:v>18</c:v>
                      </c:pt>
                      <c:pt idx="171">
                        <c:v>18</c:v>
                      </c:pt>
                      <c:pt idx="172">
                        <c:v>8</c:v>
                      </c:pt>
                      <c:pt idx="173">
                        <c:v>17</c:v>
                      </c:pt>
                      <c:pt idx="174">
                        <c:v>17</c:v>
                      </c:pt>
                      <c:pt idx="175">
                        <c:v>16</c:v>
                      </c:pt>
                      <c:pt idx="176">
                        <c:v>16</c:v>
                      </c:pt>
                      <c:pt idx="177">
                        <c:v>17</c:v>
                      </c:pt>
                      <c:pt idx="178">
                        <c:v>2</c:v>
                      </c:pt>
                      <c:pt idx="179">
                        <c:v>3</c:v>
                      </c:pt>
                      <c:pt idx="180">
                        <c:v>1</c:v>
                      </c:pt>
                      <c:pt idx="181">
                        <c:v>20</c:v>
                      </c:pt>
                      <c:pt idx="182">
                        <c:v>18</c:v>
                      </c:pt>
                      <c:pt idx="183">
                        <c:v>18</c:v>
                      </c:pt>
                      <c:pt idx="184">
                        <c:v>13</c:v>
                      </c:pt>
                      <c:pt idx="185">
                        <c:v>20</c:v>
                      </c:pt>
                      <c:pt idx="186">
                        <c:v>20</c:v>
                      </c:pt>
                      <c:pt idx="187">
                        <c:v>18</c:v>
                      </c:pt>
                      <c:pt idx="188">
                        <c:v>18</c:v>
                      </c:pt>
                      <c:pt idx="189">
                        <c:v>18</c:v>
                      </c:pt>
                      <c:pt idx="190">
                        <c:v>18</c:v>
                      </c:pt>
                      <c:pt idx="191">
                        <c:v>18</c:v>
                      </c:pt>
                      <c:pt idx="192">
                        <c:v>18</c:v>
                      </c:pt>
                      <c:pt idx="193">
                        <c:v>18</c:v>
                      </c:pt>
                      <c:pt idx="194">
                        <c:v>13</c:v>
                      </c:pt>
                      <c:pt idx="195">
                        <c:v>13</c:v>
                      </c:pt>
                      <c:pt idx="196">
                        <c:v>20</c:v>
                      </c:pt>
                      <c:pt idx="197">
                        <c:v>20</c:v>
                      </c:pt>
                      <c:pt idx="198">
                        <c:v>20</c:v>
                      </c:pt>
                      <c:pt idx="199">
                        <c:v>10</c:v>
                      </c:pt>
                      <c:pt idx="200">
                        <c:v>10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45A7-4F47-ABDA-B1F0E6827637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Stations!$M$3</c15:sqref>
                        </c15:formulaRef>
                      </c:ext>
                    </c:extLst>
                    <c:strCache>
                      <c:ptCount val="1"/>
                      <c:pt idx="0">
                        <c:v>Sharing: YRS % of YR tariff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Stations!$J$4:$J$204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1</c:v>
                      </c:pt>
                      <c:pt idx="1">
                        <c:v>1</c:v>
                      </c:pt>
                      <c:pt idx="2">
                        <c:v>10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1</c:v>
                      </c:pt>
                      <c:pt idx="6">
                        <c:v>2</c:v>
                      </c:pt>
                      <c:pt idx="7">
                        <c:v>2</c:v>
                      </c:pt>
                      <c:pt idx="8">
                        <c:v>10</c:v>
                      </c:pt>
                      <c:pt idx="9">
                        <c:v>1</c:v>
                      </c:pt>
                      <c:pt idx="10">
                        <c:v>1</c:v>
                      </c:pt>
                      <c:pt idx="11">
                        <c:v>7</c:v>
                      </c:pt>
                      <c:pt idx="12">
                        <c:v>7</c:v>
                      </c:pt>
                      <c:pt idx="13">
                        <c:v>2</c:v>
                      </c:pt>
                      <c:pt idx="14">
                        <c:v>1</c:v>
                      </c:pt>
                      <c:pt idx="15">
                        <c:v>2</c:v>
                      </c:pt>
                      <c:pt idx="16">
                        <c:v>2</c:v>
                      </c:pt>
                      <c:pt idx="17">
                        <c:v>3</c:v>
                      </c:pt>
                      <c:pt idx="18">
                        <c:v>6</c:v>
                      </c:pt>
                      <c:pt idx="19">
                        <c:v>6</c:v>
                      </c:pt>
                      <c:pt idx="20">
                        <c:v>11</c:v>
                      </c:pt>
                      <c:pt idx="21">
                        <c:v>11</c:v>
                      </c:pt>
                      <c:pt idx="22">
                        <c:v>9</c:v>
                      </c:pt>
                      <c:pt idx="23">
                        <c:v>9</c:v>
                      </c:pt>
                      <c:pt idx="24">
                        <c:v>9</c:v>
                      </c:pt>
                      <c:pt idx="25">
                        <c:v>9</c:v>
                      </c:pt>
                      <c:pt idx="26">
                        <c:v>12</c:v>
                      </c:pt>
                      <c:pt idx="27">
                        <c:v>12</c:v>
                      </c:pt>
                      <c:pt idx="28">
                        <c:v>11</c:v>
                      </c:pt>
                      <c:pt idx="29">
                        <c:v>4</c:v>
                      </c:pt>
                      <c:pt idx="30">
                        <c:v>4</c:v>
                      </c:pt>
                      <c:pt idx="31">
                        <c:v>11</c:v>
                      </c:pt>
                      <c:pt idx="32">
                        <c:v>1</c:v>
                      </c:pt>
                      <c:pt idx="33">
                        <c:v>1</c:v>
                      </c:pt>
                      <c:pt idx="34">
                        <c:v>2</c:v>
                      </c:pt>
                      <c:pt idx="35">
                        <c:v>2</c:v>
                      </c:pt>
                      <c:pt idx="36">
                        <c:v>1</c:v>
                      </c:pt>
                      <c:pt idx="37">
                        <c:v>6</c:v>
                      </c:pt>
                      <c:pt idx="38">
                        <c:v>6</c:v>
                      </c:pt>
                      <c:pt idx="39">
                        <c:v>1</c:v>
                      </c:pt>
                      <c:pt idx="40">
                        <c:v>1</c:v>
                      </c:pt>
                      <c:pt idx="41">
                        <c:v>9</c:v>
                      </c:pt>
                      <c:pt idx="42">
                        <c:v>7</c:v>
                      </c:pt>
                      <c:pt idx="43">
                        <c:v>13</c:v>
                      </c:pt>
                      <c:pt idx="44">
                        <c:v>2</c:v>
                      </c:pt>
                      <c:pt idx="45">
                        <c:v>2</c:v>
                      </c:pt>
                      <c:pt idx="46">
                        <c:v>2</c:v>
                      </c:pt>
                      <c:pt idx="47">
                        <c:v>2</c:v>
                      </c:pt>
                      <c:pt idx="48">
                        <c:v>2</c:v>
                      </c:pt>
                      <c:pt idx="49">
                        <c:v>2</c:v>
                      </c:pt>
                      <c:pt idx="50">
                        <c:v>1</c:v>
                      </c:pt>
                      <c:pt idx="51">
                        <c:v>1</c:v>
                      </c:pt>
                      <c:pt idx="52">
                        <c:v>2</c:v>
                      </c:pt>
                      <c:pt idx="53">
                        <c:v>13</c:v>
                      </c:pt>
                      <c:pt idx="54">
                        <c:v>6</c:v>
                      </c:pt>
                      <c:pt idx="55">
                        <c:v>1</c:v>
                      </c:pt>
                      <c:pt idx="56">
                        <c:v>1</c:v>
                      </c:pt>
                      <c:pt idx="57">
                        <c:v>1</c:v>
                      </c:pt>
                      <c:pt idx="58">
                        <c:v>7</c:v>
                      </c:pt>
                      <c:pt idx="59">
                        <c:v>5</c:v>
                      </c:pt>
                      <c:pt idx="60">
                        <c:v>5</c:v>
                      </c:pt>
                      <c:pt idx="61">
                        <c:v>2</c:v>
                      </c:pt>
                      <c:pt idx="62">
                        <c:v>2</c:v>
                      </c:pt>
                      <c:pt idx="63">
                        <c:v>2</c:v>
                      </c:pt>
                      <c:pt idx="64">
                        <c:v>2</c:v>
                      </c:pt>
                      <c:pt idx="65">
                        <c:v>11</c:v>
                      </c:pt>
                      <c:pt idx="66">
                        <c:v>2</c:v>
                      </c:pt>
                      <c:pt idx="67">
                        <c:v>2</c:v>
                      </c:pt>
                      <c:pt idx="68">
                        <c:v>1</c:v>
                      </c:pt>
                      <c:pt idx="69">
                        <c:v>9</c:v>
                      </c:pt>
                      <c:pt idx="70">
                        <c:v>1</c:v>
                      </c:pt>
                      <c:pt idx="71">
                        <c:v>1</c:v>
                      </c:pt>
                      <c:pt idx="72">
                        <c:v>2</c:v>
                      </c:pt>
                      <c:pt idx="73">
                        <c:v>2</c:v>
                      </c:pt>
                      <c:pt idx="74">
                        <c:v>1</c:v>
                      </c:pt>
                      <c:pt idx="75">
                        <c:v>1</c:v>
                      </c:pt>
                      <c:pt idx="76">
                        <c:v>2</c:v>
                      </c:pt>
                      <c:pt idx="77">
                        <c:v>1</c:v>
                      </c:pt>
                      <c:pt idx="78">
                        <c:v>13</c:v>
                      </c:pt>
                      <c:pt idx="79">
                        <c:v>13</c:v>
                      </c:pt>
                      <c:pt idx="80">
                        <c:v>1</c:v>
                      </c:pt>
                      <c:pt idx="81">
                        <c:v>6</c:v>
                      </c:pt>
                      <c:pt idx="82">
                        <c:v>1</c:v>
                      </c:pt>
                      <c:pt idx="83">
                        <c:v>1</c:v>
                      </c:pt>
                      <c:pt idx="84">
                        <c:v>2</c:v>
                      </c:pt>
                      <c:pt idx="85">
                        <c:v>2</c:v>
                      </c:pt>
                      <c:pt idx="86">
                        <c:v>1</c:v>
                      </c:pt>
                      <c:pt idx="87">
                        <c:v>1</c:v>
                      </c:pt>
                      <c:pt idx="88">
                        <c:v>2</c:v>
                      </c:pt>
                      <c:pt idx="89">
                        <c:v>2</c:v>
                      </c:pt>
                      <c:pt idx="90">
                        <c:v>2</c:v>
                      </c:pt>
                      <c:pt idx="91">
                        <c:v>2</c:v>
                      </c:pt>
                      <c:pt idx="92">
                        <c:v>2</c:v>
                      </c:pt>
                      <c:pt idx="93">
                        <c:v>2</c:v>
                      </c:pt>
                      <c:pt idx="94">
                        <c:v>1</c:v>
                      </c:pt>
                      <c:pt idx="95">
                        <c:v>11</c:v>
                      </c:pt>
                      <c:pt idx="96">
                        <c:v>11</c:v>
                      </c:pt>
                      <c:pt idx="97">
                        <c:v>7</c:v>
                      </c:pt>
                      <c:pt idx="98">
                        <c:v>1</c:v>
                      </c:pt>
                      <c:pt idx="99">
                        <c:v>1</c:v>
                      </c:pt>
                      <c:pt idx="100">
                        <c:v>2</c:v>
                      </c:pt>
                      <c:pt idx="101">
                        <c:v>3</c:v>
                      </c:pt>
                      <c:pt idx="102">
                        <c:v>3</c:v>
                      </c:pt>
                      <c:pt idx="103">
                        <c:v>2</c:v>
                      </c:pt>
                      <c:pt idx="104">
                        <c:v>2</c:v>
                      </c:pt>
                      <c:pt idx="105">
                        <c:v>4</c:v>
                      </c:pt>
                      <c:pt idx="106">
                        <c:v>4</c:v>
                      </c:pt>
                      <c:pt idx="107">
                        <c:v>4</c:v>
                      </c:pt>
                      <c:pt idx="108">
                        <c:v>3</c:v>
                      </c:pt>
                      <c:pt idx="109">
                        <c:v>5</c:v>
                      </c:pt>
                      <c:pt idx="110">
                        <c:v>5</c:v>
                      </c:pt>
                      <c:pt idx="111">
                        <c:v>4</c:v>
                      </c:pt>
                      <c:pt idx="112">
                        <c:v>4</c:v>
                      </c:pt>
                      <c:pt idx="113">
                        <c:v>4</c:v>
                      </c:pt>
                      <c:pt idx="114">
                        <c:v>4</c:v>
                      </c:pt>
                      <c:pt idx="115">
                        <c:v>4</c:v>
                      </c:pt>
                      <c:pt idx="116">
                        <c:v>7</c:v>
                      </c:pt>
                      <c:pt idx="117">
                        <c:v>14</c:v>
                      </c:pt>
                      <c:pt idx="118">
                        <c:v>2</c:v>
                      </c:pt>
                      <c:pt idx="119">
                        <c:v>5</c:v>
                      </c:pt>
                      <c:pt idx="120">
                        <c:v>4</c:v>
                      </c:pt>
                      <c:pt idx="121">
                        <c:v>1</c:v>
                      </c:pt>
                      <c:pt idx="122">
                        <c:v>5</c:v>
                      </c:pt>
                      <c:pt idx="123">
                        <c:v>5</c:v>
                      </c:pt>
                      <c:pt idx="124">
                        <c:v>11</c:v>
                      </c:pt>
                      <c:pt idx="125">
                        <c:v>2</c:v>
                      </c:pt>
                      <c:pt idx="126">
                        <c:v>5</c:v>
                      </c:pt>
                      <c:pt idx="127">
                        <c:v>5</c:v>
                      </c:pt>
                      <c:pt idx="128">
                        <c:v>5</c:v>
                      </c:pt>
                      <c:pt idx="129">
                        <c:v>5</c:v>
                      </c:pt>
                      <c:pt idx="130">
                        <c:v>5</c:v>
                      </c:pt>
                      <c:pt idx="131">
                        <c:v>11</c:v>
                      </c:pt>
                      <c:pt idx="132">
                        <c:v>1</c:v>
                      </c:pt>
                      <c:pt idx="133">
                        <c:v>2</c:v>
                      </c:pt>
                      <c:pt idx="134">
                        <c:v>3</c:v>
                      </c:pt>
                      <c:pt idx="135">
                        <c:v>14</c:v>
                      </c:pt>
                      <c:pt idx="136">
                        <c:v>9</c:v>
                      </c:pt>
                      <c:pt idx="137">
                        <c:v>9</c:v>
                      </c:pt>
                      <c:pt idx="138">
                        <c:v>1</c:v>
                      </c:pt>
                      <c:pt idx="139">
                        <c:v>1</c:v>
                      </c:pt>
                      <c:pt idx="140">
                        <c:v>1</c:v>
                      </c:pt>
                      <c:pt idx="141">
                        <c:v>2</c:v>
                      </c:pt>
                      <c:pt idx="142">
                        <c:v>2</c:v>
                      </c:pt>
                      <c:pt idx="143">
                        <c:v>13</c:v>
                      </c:pt>
                      <c:pt idx="144">
                        <c:v>4</c:v>
                      </c:pt>
                      <c:pt idx="145">
                        <c:v>4</c:v>
                      </c:pt>
                      <c:pt idx="146">
                        <c:v>2</c:v>
                      </c:pt>
                      <c:pt idx="147">
                        <c:v>1</c:v>
                      </c:pt>
                      <c:pt idx="148">
                        <c:v>2</c:v>
                      </c:pt>
                      <c:pt idx="149">
                        <c:v>1</c:v>
                      </c:pt>
                      <c:pt idx="150">
                        <c:v>1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1</c:v>
                      </c:pt>
                      <c:pt idx="154">
                        <c:v>7</c:v>
                      </c:pt>
                      <c:pt idx="155">
                        <c:v>1</c:v>
                      </c:pt>
                      <c:pt idx="156">
                        <c:v>9</c:v>
                      </c:pt>
                      <c:pt idx="157">
                        <c:v>9</c:v>
                      </c:pt>
                      <c:pt idx="158">
                        <c:v>9</c:v>
                      </c:pt>
                      <c:pt idx="159">
                        <c:v>13</c:v>
                      </c:pt>
                      <c:pt idx="160">
                        <c:v>1</c:v>
                      </c:pt>
                      <c:pt idx="161">
                        <c:v>1</c:v>
                      </c:pt>
                      <c:pt idx="162">
                        <c:v>10</c:v>
                      </c:pt>
                      <c:pt idx="163">
                        <c:v>7</c:v>
                      </c:pt>
                      <c:pt idx="164">
                        <c:v>10</c:v>
                      </c:pt>
                      <c:pt idx="165">
                        <c:v>10</c:v>
                      </c:pt>
                      <c:pt idx="166">
                        <c:v>6</c:v>
                      </c:pt>
                      <c:pt idx="167">
                        <c:v>9</c:v>
                      </c:pt>
                      <c:pt idx="168">
                        <c:v>5</c:v>
                      </c:pt>
                      <c:pt idx="169">
                        <c:v>14</c:v>
                      </c:pt>
                      <c:pt idx="170">
                        <c:v>5</c:v>
                      </c:pt>
                      <c:pt idx="171">
                        <c:v>9</c:v>
                      </c:pt>
                      <c:pt idx="172">
                        <c:v>1</c:v>
                      </c:pt>
                      <c:pt idx="173">
                        <c:v>7</c:v>
                      </c:pt>
                      <c:pt idx="174">
                        <c:v>7</c:v>
                      </c:pt>
                      <c:pt idx="175">
                        <c:v>4</c:v>
                      </c:pt>
                      <c:pt idx="176">
                        <c:v>4</c:v>
                      </c:pt>
                      <c:pt idx="177">
                        <c:v>7</c:v>
                      </c:pt>
                      <c:pt idx="178">
                        <c:v>1</c:v>
                      </c:pt>
                      <c:pt idx="179">
                        <c:v>1</c:v>
                      </c:pt>
                      <c:pt idx="180">
                        <c:v>1</c:v>
                      </c:pt>
                      <c:pt idx="181">
                        <c:v>9</c:v>
                      </c:pt>
                      <c:pt idx="182">
                        <c:v>5</c:v>
                      </c:pt>
                      <c:pt idx="183">
                        <c:v>5</c:v>
                      </c:pt>
                      <c:pt idx="184">
                        <c:v>2</c:v>
                      </c:pt>
                      <c:pt idx="185">
                        <c:v>10</c:v>
                      </c:pt>
                      <c:pt idx="186">
                        <c:v>10</c:v>
                      </c:pt>
                      <c:pt idx="187">
                        <c:v>7</c:v>
                      </c:pt>
                      <c:pt idx="188">
                        <c:v>7</c:v>
                      </c:pt>
                      <c:pt idx="189">
                        <c:v>7</c:v>
                      </c:pt>
                      <c:pt idx="190">
                        <c:v>7</c:v>
                      </c:pt>
                      <c:pt idx="191">
                        <c:v>7</c:v>
                      </c:pt>
                      <c:pt idx="192">
                        <c:v>7</c:v>
                      </c:pt>
                      <c:pt idx="193">
                        <c:v>7</c:v>
                      </c:pt>
                      <c:pt idx="194">
                        <c:v>2</c:v>
                      </c:pt>
                      <c:pt idx="195">
                        <c:v>2</c:v>
                      </c:pt>
                      <c:pt idx="196">
                        <c:v>10</c:v>
                      </c:pt>
                      <c:pt idx="197">
                        <c:v>7</c:v>
                      </c:pt>
                      <c:pt idx="198">
                        <c:v>12</c:v>
                      </c:pt>
                      <c:pt idx="199">
                        <c:v>2</c:v>
                      </c:pt>
                      <c:pt idx="200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Stations!$M$4:$M$204</c15:sqref>
                        </c15:formulaRef>
                      </c:ext>
                    </c:extLst>
                    <c:numCache>
                      <c:formatCode>0.00%</c:formatCode>
                      <c:ptCount val="201"/>
                      <c:pt idx="0">
                        <c:v>0.51646109579767174</c:v>
                      </c:pt>
                      <c:pt idx="1">
                        <c:v>0.51646109579767174</c:v>
                      </c:pt>
                      <c:pt idx="2">
                        <c:v>1</c:v>
                      </c:pt>
                      <c:pt idx="3">
                        <c:v>0.32892727374667907</c:v>
                      </c:pt>
                      <c:pt idx="4">
                        <c:v>0.51646109579767174</c:v>
                      </c:pt>
                      <c:pt idx="5">
                        <c:v>0.32892727374667907</c:v>
                      </c:pt>
                      <c:pt idx="6">
                        <c:v>0.46627992721572109</c:v>
                      </c:pt>
                      <c:pt idx="7">
                        <c:v>0.46627992721572109</c:v>
                      </c:pt>
                      <c:pt idx="8">
                        <c:v>1</c:v>
                      </c:pt>
                      <c:pt idx="9">
                        <c:v>0.50129966934689707</c:v>
                      </c:pt>
                      <c:pt idx="10">
                        <c:v>0.50129966934689707</c:v>
                      </c:pt>
                      <c:pt idx="11">
                        <c:v>1</c:v>
                      </c:pt>
                      <c:pt idx="12">
                        <c:v>1</c:v>
                      </c:pt>
                      <c:pt idx="13">
                        <c:v>0.46627992721572109</c:v>
                      </c:pt>
                      <c:pt idx="14">
                        <c:v>0.51646109579767174</c:v>
                      </c:pt>
                      <c:pt idx="15">
                        <c:v>0.64362575081817364</c:v>
                      </c:pt>
                      <c:pt idx="16">
                        <c:v>0.64362575081817364</c:v>
                      </c:pt>
                      <c:pt idx="17">
                        <c:v>0.54736497875674861</c:v>
                      </c:pt>
                      <c:pt idx="18">
                        <c:v>1</c:v>
                      </c:pt>
                      <c:pt idx="19">
                        <c:v>1</c:v>
                      </c:pt>
                      <c:pt idx="20">
                        <c:v>1</c:v>
                      </c:pt>
                      <c:pt idx="21">
                        <c:v>1</c:v>
                      </c:pt>
                      <c:pt idx="22">
                        <c:v>1</c:v>
                      </c:pt>
                      <c:pt idx="23">
                        <c:v>1</c:v>
                      </c:pt>
                      <c:pt idx="24">
                        <c:v>1</c:v>
                      </c:pt>
                      <c:pt idx="25">
                        <c:v>1</c:v>
                      </c:pt>
                      <c:pt idx="26">
                        <c:v>1</c:v>
                      </c:pt>
                      <c:pt idx="27">
                        <c:v>1</c:v>
                      </c:pt>
                      <c:pt idx="28">
                        <c:v>1</c:v>
                      </c:pt>
                      <c:pt idx="29">
                        <c:v>1</c:v>
                      </c:pt>
                      <c:pt idx="30">
                        <c:v>1</c:v>
                      </c:pt>
                      <c:pt idx="31">
                        <c:v>1</c:v>
                      </c:pt>
                      <c:pt idx="32">
                        <c:v>0.47179224098430234</c:v>
                      </c:pt>
                      <c:pt idx="33">
                        <c:v>0.47179224098430234</c:v>
                      </c:pt>
                      <c:pt idx="34">
                        <c:v>0.64362575081817364</c:v>
                      </c:pt>
                      <c:pt idx="35">
                        <c:v>0.64362575081817364</c:v>
                      </c:pt>
                      <c:pt idx="36">
                        <c:v>0.51646109579767174</c:v>
                      </c:pt>
                      <c:pt idx="37">
                        <c:v>1</c:v>
                      </c:pt>
                      <c:pt idx="38">
                        <c:v>1</c:v>
                      </c:pt>
                      <c:pt idx="39">
                        <c:v>0.51646109579767174</c:v>
                      </c:pt>
                      <c:pt idx="40">
                        <c:v>0.51646109579767174</c:v>
                      </c:pt>
                      <c:pt idx="41">
                        <c:v>1</c:v>
                      </c:pt>
                      <c:pt idx="42">
                        <c:v>1</c:v>
                      </c:pt>
                      <c:pt idx="43">
                        <c:v>1</c:v>
                      </c:pt>
                      <c:pt idx="44">
                        <c:v>0.32892727374667907</c:v>
                      </c:pt>
                      <c:pt idx="45">
                        <c:v>0.32892727374667907</c:v>
                      </c:pt>
                      <c:pt idx="46">
                        <c:v>0.4722090519824042</c:v>
                      </c:pt>
                      <c:pt idx="47">
                        <c:v>0.64362575081817364</c:v>
                      </c:pt>
                      <c:pt idx="48">
                        <c:v>0.64362575081817364</c:v>
                      </c:pt>
                      <c:pt idx="49">
                        <c:v>0.64362575081817364</c:v>
                      </c:pt>
                      <c:pt idx="50">
                        <c:v>0.51646109579767174</c:v>
                      </c:pt>
                      <c:pt idx="51">
                        <c:v>0.51646109579767174</c:v>
                      </c:pt>
                      <c:pt idx="52">
                        <c:v>0.46627992721572109</c:v>
                      </c:pt>
                      <c:pt idx="53">
                        <c:v>1</c:v>
                      </c:pt>
                      <c:pt idx="54">
                        <c:v>1</c:v>
                      </c:pt>
                      <c:pt idx="55">
                        <c:v>0.51646109579767174</c:v>
                      </c:pt>
                      <c:pt idx="56">
                        <c:v>0.51646109579767174</c:v>
                      </c:pt>
                      <c:pt idx="57">
                        <c:v>0.51646109579767174</c:v>
                      </c:pt>
                      <c:pt idx="58">
                        <c:v>1</c:v>
                      </c:pt>
                      <c:pt idx="59">
                        <c:v>0.82999295887309366</c:v>
                      </c:pt>
                      <c:pt idx="60">
                        <c:v>0.82999295887309366</c:v>
                      </c:pt>
                      <c:pt idx="61">
                        <c:v>0.64362575081817364</c:v>
                      </c:pt>
                      <c:pt idx="62">
                        <c:v>0.64362575081817364</c:v>
                      </c:pt>
                      <c:pt idx="63">
                        <c:v>0.64362575081817364</c:v>
                      </c:pt>
                      <c:pt idx="64">
                        <c:v>0.64362575081817364</c:v>
                      </c:pt>
                      <c:pt idx="65">
                        <c:v>1</c:v>
                      </c:pt>
                      <c:pt idx="66">
                        <c:v>0.46627992721572109</c:v>
                      </c:pt>
                      <c:pt idx="67">
                        <c:v>0.46627992721572109</c:v>
                      </c:pt>
                      <c:pt idx="68">
                        <c:v>0.51646109579767174</c:v>
                      </c:pt>
                      <c:pt idx="69">
                        <c:v>1</c:v>
                      </c:pt>
                      <c:pt idx="70">
                        <c:v>0.47600436419790465</c:v>
                      </c:pt>
                      <c:pt idx="71">
                        <c:v>0.47179224098430234</c:v>
                      </c:pt>
                      <c:pt idx="72">
                        <c:v>0.50142857492845549</c:v>
                      </c:pt>
                      <c:pt idx="73">
                        <c:v>0.50142857492845549</c:v>
                      </c:pt>
                      <c:pt idx="74">
                        <c:v>0.51646109579767174</c:v>
                      </c:pt>
                      <c:pt idx="75">
                        <c:v>0.51646109579767174</c:v>
                      </c:pt>
                      <c:pt idx="76">
                        <c:v>0.64362575081817364</c:v>
                      </c:pt>
                      <c:pt idx="77">
                        <c:v>0.50129966934689707</c:v>
                      </c:pt>
                      <c:pt idx="78">
                        <c:v>1</c:v>
                      </c:pt>
                      <c:pt idx="79">
                        <c:v>1</c:v>
                      </c:pt>
                      <c:pt idx="80">
                        <c:v>0.32892727374667907</c:v>
                      </c:pt>
                      <c:pt idx="81">
                        <c:v>1</c:v>
                      </c:pt>
                      <c:pt idx="82">
                        <c:v>0.47210439510181312</c:v>
                      </c:pt>
                      <c:pt idx="83">
                        <c:v>0.51646109579767174</c:v>
                      </c:pt>
                      <c:pt idx="84">
                        <c:v>0.64362575081817364</c:v>
                      </c:pt>
                      <c:pt idx="85">
                        <c:v>0.64362575081817364</c:v>
                      </c:pt>
                      <c:pt idx="86">
                        <c:v>0.50129966934689707</c:v>
                      </c:pt>
                      <c:pt idx="87">
                        <c:v>0.50129966934689707</c:v>
                      </c:pt>
                      <c:pt idx="88">
                        <c:v>0.46627992721572109</c:v>
                      </c:pt>
                      <c:pt idx="89">
                        <c:v>0.46627992721572109</c:v>
                      </c:pt>
                      <c:pt idx="90">
                        <c:v>0.46627992721572109</c:v>
                      </c:pt>
                      <c:pt idx="91">
                        <c:v>0.46627992721572109</c:v>
                      </c:pt>
                      <c:pt idx="92">
                        <c:v>0.46627992721572109</c:v>
                      </c:pt>
                      <c:pt idx="93">
                        <c:v>0.46627992721572109</c:v>
                      </c:pt>
                      <c:pt idx="94">
                        <c:v>0.51646109579767174</c:v>
                      </c:pt>
                      <c:pt idx="95">
                        <c:v>1</c:v>
                      </c:pt>
                      <c:pt idx="96">
                        <c:v>1</c:v>
                      </c:pt>
                      <c:pt idx="97">
                        <c:v>1</c:v>
                      </c:pt>
                      <c:pt idx="98">
                        <c:v>0.47179224098430234</c:v>
                      </c:pt>
                      <c:pt idx="99">
                        <c:v>0.47179224098430234</c:v>
                      </c:pt>
                      <c:pt idx="100">
                        <c:v>0.46226775657645619</c:v>
                      </c:pt>
                      <c:pt idx="101">
                        <c:v>0.54736497875674861</c:v>
                      </c:pt>
                      <c:pt idx="102">
                        <c:v>0.54736497875674861</c:v>
                      </c:pt>
                      <c:pt idx="103">
                        <c:v>0.46627992721572109</c:v>
                      </c:pt>
                      <c:pt idx="104">
                        <c:v>0.50142857492845549</c:v>
                      </c:pt>
                      <c:pt idx="105">
                        <c:v>0.50142857492845549</c:v>
                      </c:pt>
                      <c:pt idx="106">
                        <c:v>0.50142857492845549</c:v>
                      </c:pt>
                      <c:pt idx="107">
                        <c:v>0.50142857492845549</c:v>
                      </c:pt>
                      <c:pt idx="108">
                        <c:v>0.54736497875674861</c:v>
                      </c:pt>
                      <c:pt idx="109">
                        <c:v>0.82999295887309366</c:v>
                      </c:pt>
                      <c:pt idx="110">
                        <c:v>0.82999295887309366</c:v>
                      </c:pt>
                      <c:pt idx="111">
                        <c:v>0.80161223811068671</c:v>
                      </c:pt>
                      <c:pt idx="112">
                        <c:v>0.80161223811068671</c:v>
                      </c:pt>
                      <c:pt idx="113">
                        <c:v>0.80161223811068671</c:v>
                      </c:pt>
                      <c:pt idx="114">
                        <c:v>0.80161223811068671</c:v>
                      </c:pt>
                      <c:pt idx="115">
                        <c:v>0.80161223811068671</c:v>
                      </c:pt>
                      <c:pt idx="116">
                        <c:v>1</c:v>
                      </c:pt>
                      <c:pt idx="117">
                        <c:v>1</c:v>
                      </c:pt>
                      <c:pt idx="118">
                        <c:v>0.46627992721572109</c:v>
                      </c:pt>
                      <c:pt idx="119">
                        <c:v>0.82999295887309366</c:v>
                      </c:pt>
                      <c:pt idx="120">
                        <c:v>0.80161223811068671</c:v>
                      </c:pt>
                      <c:pt idx="121">
                        <c:v>0.50129966934689707</c:v>
                      </c:pt>
                      <c:pt idx="122">
                        <c:v>1</c:v>
                      </c:pt>
                      <c:pt idx="123">
                        <c:v>1</c:v>
                      </c:pt>
                      <c:pt idx="124">
                        <c:v>1</c:v>
                      </c:pt>
                      <c:pt idx="125">
                        <c:v>0.46627992721572109</c:v>
                      </c:pt>
                      <c:pt idx="126">
                        <c:v>0.82999295887309366</c:v>
                      </c:pt>
                      <c:pt idx="127">
                        <c:v>0.82999295887309366</c:v>
                      </c:pt>
                      <c:pt idx="128">
                        <c:v>0.82999295887309366</c:v>
                      </c:pt>
                      <c:pt idx="129">
                        <c:v>0.82999295887309366</c:v>
                      </c:pt>
                      <c:pt idx="130">
                        <c:v>0.82999295887309366</c:v>
                      </c:pt>
                      <c:pt idx="131">
                        <c:v>1</c:v>
                      </c:pt>
                      <c:pt idx="132">
                        <c:v>0.51646109579767174</c:v>
                      </c:pt>
                      <c:pt idx="133">
                        <c:v>0.64362575081817364</c:v>
                      </c:pt>
                      <c:pt idx="134">
                        <c:v>0.54736497875674861</c:v>
                      </c:pt>
                      <c:pt idx="135">
                        <c:v>1</c:v>
                      </c:pt>
                      <c:pt idx="136">
                        <c:v>1</c:v>
                      </c:pt>
                      <c:pt idx="137">
                        <c:v>1</c:v>
                      </c:pt>
                      <c:pt idx="138">
                        <c:v>0.47210439510181312</c:v>
                      </c:pt>
                      <c:pt idx="139">
                        <c:v>0.51646109579767174</c:v>
                      </c:pt>
                      <c:pt idx="140">
                        <c:v>0.51646109579767174</c:v>
                      </c:pt>
                      <c:pt idx="141">
                        <c:v>0.46627992721572109</c:v>
                      </c:pt>
                      <c:pt idx="142">
                        <c:v>0.46627992721572109</c:v>
                      </c:pt>
                      <c:pt idx="143">
                        <c:v>1</c:v>
                      </c:pt>
                      <c:pt idx="144">
                        <c:v>0.80161223811068671</c:v>
                      </c:pt>
                      <c:pt idx="145">
                        <c:v>0.80161223811068671</c:v>
                      </c:pt>
                      <c:pt idx="146">
                        <c:v>0.64362575081817364</c:v>
                      </c:pt>
                      <c:pt idx="147">
                        <c:v>0.50129966934689707</c:v>
                      </c:pt>
                      <c:pt idx="148">
                        <c:v>0.50142857492845549</c:v>
                      </c:pt>
                      <c:pt idx="149">
                        <c:v>0.51646109579767174</c:v>
                      </c:pt>
                      <c:pt idx="150">
                        <c:v>0.51646109579767174</c:v>
                      </c:pt>
                      <c:pt idx="151">
                        <c:v>0.51646109579767174</c:v>
                      </c:pt>
                      <c:pt idx="152">
                        <c:v>0.51646109579767174</c:v>
                      </c:pt>
                      <c:pt idx="153">
                        <c:v>0.32892727374667907</c:v>
                      </c:pt>
                      <c:pt idx="154">
                        <c:v>1</c:v>
                      </c:pt>
                      <c:pt idx="155">
                        <c:v>0.43119743898267082</c:v>
                      </c:pt>
                      <c:pt idx="156">
                        <c:v>1</c:v>
                      </c:pt>
                      <c:pt idx="157">
                        <c:v>1</c:v>
                      </c:pt>
                      <c:pt idx="158">
                        <c:v>1</c:v>
                      </c:pt>
                      <c:pt idx="159">
                        <c:v>1</c:v>
                      </c:pt>
                      <c:pt idx="160">
                        <c:v>0.51646109579767174</c:v>
                      </c:pt>
                      <c:pt idx="161">
                        <c:v>0.43119743898267082</c:v>
                      </c:pt>
                      <c:pt idx="162">
                        <c:v>1</c:v>
                      </c:pt>
                      <c:pt idx="163">
                        <c:v>1</c:v>
                      </c:pt>
                      <c:pt idx="164">
                        <c:v>1</c:v>
                      </c:pt>
                      <c:pt idx="165">
                        <c:v>1</c:v>
                      </c:pt>
                      <c:pt idx="166">
                        <c:v>1</c:v>
                      </c:pt>
                      <c:pt idx="167">
                        <c:v>1</c:v>
                      </c:pt>
                      <c:pt idx="168">
                        <c:v>0.82999295887309366</c:v>
                      </c:pt>
                      <c:pt idx="169">
                        <c:v>-0.63860799181535965</c:v>
                      </c:pt>
                      <c:pt idx="170">
                        <c:v>0.82999295887309366</c:v>
                      </c:pt>
                      <c:pt idx="171">
                        <c:v>1</c:v>
                      </c:pt>
                      <c:pt idx="172">
                        <c:v>0.4722090519824042</c:v>
                      </c:pt>
                      <c:pt idx="173">
                        <c:v>1</c:v>
                      </c:pt>
                      <c:pt idx="174">
                        <c:v>1</c:v>
                      </c:pt>
                      <c:pt idx="175">
                        <c:v>0.80161223811068671</c:v>
                      </c:pt>
                      <c:pt idx="176">
                        <c:v>0.80161223811068671</c:v>
                      </c:pt>
                      <c:pt idx="177">
                        <c:v>1</c:v>
                      </c:pt>
                      <c:pt idx="178">
                        <c:v>0.51646109579767174</c:v>
                      </c:pt>
                      <c:pt idx="179">
                        <c:v>0.47179224098430234</c:v>
                      </c:pt>
                      <c:pt idx="180">
                        <c:v>0.51646109579767174</c:v>
                      </c:pt>
                      <c:pt idx="181">
                        <c:v>1</c:v>
                      </c:pt>
                      <c:pt idx="182">
                        <c:v>1</c:v>
                      </c:pt>
                      <c:pt idx="183">
                        <c:v>1</c:v>
                      </c:pt>
                      <c:pt idx="184">
                        <c:v>0.64362575081817364</c:v>
                      </c:pt>
                      <c:pt idx="185">
                        <c:v>1</c:v>
                      </c:pt>
                      <c:pt idx="186">
                        <c:v>1</c:v>
                      </c:pt>
                      <c:pt idx="187">
                        <c:v>1</c:v>
                      </c:pt>
                      <c:pt idx="188">
                        <c:v>1</c:v>
                      </c:pt>
                      <c:pt idx="189">
                        <c:v>1</c:v>
                      </c:pt>
                      <c:pt idx="190">
                        <c:v>1</c:v>
                      </c:pt>
                      <c:pt idx="191">
                        <c:v>1</c:v>
                      </c:pt>
                      <c:pt idx="192">
                        <c:v>1</c:v>
                      </c:pt>
                      <c:pt idx="193">
                        <c:v>1</c:v>
                      </c:pt>
                      <c:pt idx="194">
                        <c:v>0.64362575081817364</c:v>
                      </c:pt>
                      <c:pt idx="195">
                        <c:v>0.64362575081817364</c:v>
                      </c:pt>
                      <c:pt idx="196">
                        <c:v>1</c:v>
                      </c:pt>
                      <c:pt idx="197">
                        <c:v>1</c:v>
                      </c:pt>
                      <c:pt idx="198">
                        <c:v>-0.74908632505220341</c:v>
                      </c:pt>
                      <c:pt idx="199">
                        <c:v>0.46627992721572109</c:v>
                      </c:pt>
                      <c:pt idx="200">
                        <c:v>0.46627992721572109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5BCB-4F80-B94A-114C9DA0A7A5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Stations!$P$3</c15:sqref>
                        </c15:formulaRef>
                      </c:ext>
                    </c:extLst>
                    <c:strCache>
                      <c:ptCount val="1"/>
                      <c:pt idx="0">
                        <c:v>YRS Nodal Price 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Stations!$J$4:$J$204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1</c:v>
                      </c:pt>
                      <c:pt idx="1">
                        <c:v>1</c:v>
                      </c:pt>
                      <c:pt idx="2">
                        <c:v>10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1</c:v>
                      </c:pt>
                      <c:pt idx="6">
                        <c:v>2</c:v>
                      </c:pt>
                      <c:pt idx="7">
                        <c:v>2</c:v>
                      </c:pt>
                      <c:pt idx="8">
                        <c:v>10</c:v>
                      </c:pt>
                      <c:pt idx="9">
                        <c:v>1</c:v>
                      </c:pt>
                      <c:pt idx="10">
                        <c:v>1</c:v>
                      </c:pt>
                      <c:pt idx="11">
                        <c:v>7</c:v>
                      </c:pt>
                      <c:pt idx="12">
                        <c:v>7</c:v>
                      </c:pt>
                      <c:pt idx="13">
                        <c:v>2</c:v>
                      </c:pt>
                      <c:pt idx="14">
                        <c:v>1</c:v>
                      </c:pt>
                      <c:pt idx="15">
                        <c:v>2</c:v>
                      </c:pt>
                      <c:pt idx="16">
                        <c:v>2</c:v>
                      </c:pt>
                      <c:pt idx="17">
                        <c:v>3</c:v>
                      </c:pt>
                      <c:pt idx="18">
                        <c:v>6</c:v>
                      </c:pt>
                      <c:pt idx="19">
                        <c:v>6</c:v>
                      </c:pt>
                      <c:pt idx="20">
                        <c:v>11</c:v>
                      </c:pt>
                      <c:pt idx="21">
                        <c:v>11</c:v>
                      </c:pt>
                      <c:pt idx="22">
                        <c:v>9</c:v>
                      </c:pt>
                      <c:pt idx="23">
                        <c:v>9</c:v>
                      </c:pt>
                      <c:pt idx="24">
                        <c:v>9</c:v>
                      </c:pt>
                      <c:pt idx="25">
                        <c:v>9</c:v>
                      </c:pt>
                      <c:pt idx="26">
                        <c:v>12</c:v>
                      </c:pt>
                      <c:pt idx="27">
                        <c:v>12</c:v>
                      </c:pt>
                      <c:pt idx="28">
                        <c:v>11</c:v>
                      </c:pt>
                      <c:pt idx="29">
                        <c:v>4</c:v>
                      </c:pt>
                      <c:pt idx="30">
                        <c:v>4</c:v>
                      </c:pt>
                      <c:pt idx="31">
                        <c:v>11</c:v>
                      </c:pt>
                      <c:pt idx="32">
                        <c:v>1</c:v>
                      </c:pt>
                      <c:pt idx="33">
                        <c:v>1</c:v>
                      </c:pt>
                      <c:pt idx="34">
                        <c:v>2</c:v>
                      </c:pt>
                      <c:pt idx="35">
                        <c:v>2</c:v>
                      </c:pt>
                      <c:pt idx="36">
                        <c:v>1</c:v>
                      </c:pt>
                      <c:pt idx="37">
                        <c:v>6</c:v>
                      </c:pt>
                      <c:pt idx="38">
                        <c:v>6</c:v>
                      </c:pt>
                      <c:pt idx="39">
                        <c:v>1</c:v>
                      </c:pt>
                      <c:pt idx="40">
                        <c:v>1</c:v>
                      </c:pt>
                      <c:pt idx="41">
                        <c:v>9</c:v>
                      </c:pt>
                      <c:pt idx="42">
                        <c:v>7</c:v>
                      </c:pt>
                      <c:pt idx="43">
                        <c:v>13</c:v>
                      </c:pt>
                      <c:pt idx="44">
                        <c:v>2</c:v>
                      </c:pt>
                      <c:pt idx="45">
                        <c:v>2</c:v>
                      </c:pt>
                      <c:pt idx="46">
                        <c:v>2</c:v>
                      </c:pt>
                      <c:pt idx="47">
                        <c:v>2</c:v>
                      </c:pt>
                      <c:pt idx="48">
                        <c:v>2</c:v>
                      </c:pt>
                      <c:pt idx="49">
                        <c:v>2</c:v>
                      </c:pt>
                      <c:pt idx="50">
                        <c:v>1</c:v>
                      </c:pt>
                      <c:pt idx="51">
                        <c:v>1</c:v>
                      </c:pt>
                      <c:pt idx="52">
                        <c:v>2</c:v>
                      </c:pt>
                      <c:pt idx="53">
                        <c:v>13</c:v>
                      </c:pt>
                      <c:pt idx="54">
                        <c:v>6</c:v>
                      </c:pt>
                      <c:pt idx="55">
                        <c:v>1</c:v>
                      </c:pt>
                      <c:pt idx="56">
                        <c:v>1</c:v>
                      </c:pt>
                      <c:pt idx="57">
                        <c:v>1</c:v>
                      </c:pt>
                      <c:pt idx="58">
                        <c:v>7</c:v>
                      </c:pt>
                      <c:pt idx="59">
                        <c:v>5</c:v>
                      </c:pt>
                      <c:pt idx="60">
                        <c:v>5</c:v>
                      </c:pt>
                      <c:pt idx="61">
                        <c:v>2</c:v>
                      </c:pt>
                      <c:pt idx="62">
                        <c:v>2</c:v>
                      </c:pt>
                      <c:pt idx="63">
                        <c:v>2</c:v>
                      </c:pt>
                      <c:pt idx="64">
                        <c:v>2</c:v>
                      </c:pt>
                      <c:pt idx="65">
                        <c:v>11</c:v>
                      </c:pt>
                      <c:pt idx="66">
                        <c:v>2</c:v>
                      </c:pt>
                      <c:pt idx="67">
                        <c:v>2</c:v>
                      </c:pt>
                      <c:pt idx="68">
                        <c:v>1</c:v>
                      </c:pt>
                      <c:pt idx="69">
                        <c:v>9</c:v>
                      </c:pt>
                      <c:pt idx="70">
                        <c:v>1</c:v>
                      </c:pt>
                      <c:pt idx="71">
                        <c:v>1</c:v>
                      </c:pt>
                      <c:pt idx="72">
                        <c:v>2</c:v>
                      </c:pt>
                      <c:pt idx="73">
                        <c:v>2</c:v>
                      </c:pt>
                      <c:pt idx="74">
                        <c:v>1</c:v>
                      </c:pt>
                      <c:pt idx="75">
                        <c:v>1</c:v>
                      </c:pt>
                      <c:pt idx="76">
                        <c:v>2</c:v>
                      </c:pt>
                      <c:pt idx="77">
                        <c:v>1</c:v>
                      </c:pt>
                      <c:pt idx="78">
                        <c:v>13</c:v>
                      </c:pt>
                      <c:pt idx="79">
                        <c:v>13</c:v>
                      </c:pt>
                      <c:pt idx="80">
                        <c:v>1</c:v>
                      </c:pt>
                      <c:pt idx="81">
                        <c:v>6</c:v>
                      </c:pt>
                      <c:pt idx="82">
                        <c:v>1</c:v>
                      </c:pt>
                      <c:pt idx="83">
                        <c:v>1</c:v>
                      </c:pt>
                      <c:pt idx="84">
                        <c:v>2</c:v>
                      </c:pt>
                      <c:pt idx="85">
                        <c:v>2</c:v>
                      </c:pt>
                      <c:pt idx="86">
                        <c:v>1</c:v>
                      </c:pt>
                      <c:pt idx="87">
                        <c:v>1</c:v>
                      </c:pt>
                      <c:pt idx="88">
                        <c:v>2</c:v>
                      </c:pt>
                      <c:pt idx="89">
                        <c:v>2</c:v>
                      </c:pt>
                      <c:pt idx="90">
                        <c:v>2</c:v>
                      </c:pt>
                      <c:pt idx="91">
                        <c:v>2</c:v>
                      </c:pt>
                      <c:pt idx="92">
                        <c:v>2</c:v>
                      </c:pt>
                      <c:pt idx="93">
                        <c:v>2</c:v>
                      </c:pt>
                      <c:pt idx="94">
                        <c:v>1</c:v>
                      </c:pt>
                      <c:pt idx="95">
                        <c:v>11</c:v>
                      </c:pt>
                      <c:pt idx="96">
                        <c:v>11</c:v>
                      </c:pt>
                      <c:pt idx="97">
                        <c:v>7</c:v>
                      </c:pt>
                      <c:pt idx="98">
                        <c:v>1</c:v>
                      </c:pt>
                      <c:pt idx="99">
                        <c:v>1</c:v>
                      </c:pt>
                      <c:pt idx="100">
                        <c:v>2</c:v>
                      </c:pt>
                      <c:pt idx="101">
                        <c:v>3</c:v>
                      </c:pt>
                      <c:pt idx="102">
                        <c:v>3</c:v>
                      </c:pt>
                      <c:pt idx="103">
                        <c:v>2</c:v>
                      </c:pt>
                      <c:pt idx="104">
                        <c:v>2</c:v>
                      </c:pt>
                      <c:pt idx="105">
                        <c:v>4</c:v>
                      </c:pt>
                      <c:pt idx="106">
                        <c:v>4</c:v>
                      </c:pt>
                      <c:pt idx="107">
                        <c:v>4</c:v>
                      </c:pt>
                      <c:pt idx="108">
                        <c:v>3</c:v>
                      </c:pt>
                      <c:pt idx="109">
                        <c:v>5</c:v>
                      </c:pt>
                      <c:pt idx="110">
                        <c:v>5</c:v>
                      </c:pt>
                      <c:pt idx="111">
                        <c:v>4</c:v>
                      </c:pt>
                      <c:pt idx="112">
                        <c:v>4</c:v>
                      </c:pt>
                      <c:pt idx="113">
                        <c:v>4</c:v>
                      </c:pt>
                      <c:pt idx="114">
                        <c:v>4</c:v>
                      </c:pt>
                      <c:pt idx="115">
                        <c:v>4</c:v>
                      </c:pt>
                      <c:pt idx="116">
                        <c:v>7</c:v>
                      </c:pt>
                      <c:pt idx="117">
                        <c:v>14</c:v>
                      </c:pt>
                      <c:pt idx="118">
                        <c:v>2</c:v>
                      </c:pt>
                      <c:pt idx="119">
                        <c:v>5</c:v>
                      </c:pt>
                      <c:pt idx="120">
                        <c:v>4</c:v>
                      </c:pt>
                      <c:pt idx="121">
                        <c:v>1</c:v>
                      </c:pt>
                      <c:pt idx="122">
                        <c:v>5</c:v>
                      </c:pt>
                      <c:pt idx="123">
                        <c:v>5</c:v>
                      </c:pt>
                      <c:pt idx="124">
                        <c:v>11</c:v>
                      </c:pt>
                      <c:pt idx="125">
                        <c:v>2</c:v>
                      </c:pt>
                      <c:pt idx="126">
                        <c:v>5</c:v>
                      </c:pt>
                      <c:pt idx="127">
                        <c:v>5</c:v>
                      </c:pt>
                      <c:pt idx="128">
                        <c:v>5</c:v>
                      </c:pt>
                      <c:pt idx="129">
                        <c:v>5</c:v>
                      </c:pt>
                      <c:pt idx="130">
                        <c:v>5</c:v>
                      </c:pt>
                      <c:pt idx="131">
                        <c:v>11</c:v>
                      </c:pt>
                      <c:pt idx="132">
                        <c:v>1</c:v>
                      </c:pt>
                      <c:pt idx="133">
                        <c:v>2</c:v>
                      </c:pt>
                      <c:pt idx="134">
                        <c:v>3</c:v>
                      </c:pt>
                      <c:pt idx="135">
                        <c:v>14</c:v>
                      </c:pt>
                      <c:pt idx="136">
                        <c:v>9</c:v>
                      </c:pt>
                      <c:pt idx="137">
                        <c:v>9</c:v>
                      </c:pt>
                      <c:pt idx="138">
                        <c:v>1</c:v>
                      </c:pt>
                      <c:pt idx="139">
                        <c:v>1</c:v>
                      </c:pt>
                      <c:pt idx="140">
                        <c:v>1</c:v>
                      </c:pt>
                      <c:pt idx="141">
                        <c:v>2</c:v>
                      </c:pt>
                      <c:pt idx="142">
                        <c:v>2</c:v>
                      </c:pt>
                      <c:pt idx="143">
                        <c:v>13</c:v>
                      </c:pt>
                      <c:pt idx="144">
                        <c:v>4</c:v>
                      </c:pt>
                      <c:pt idx="145">
                        <c:v>4</c:v>
                      </c:pt>
                      <c:pt idx="146">
                        <c:v>2</c:v>
                      </c:pt>
                      <c:pt idx="147">
                        <c:v>1</c:v>
                      </c:pt>
                      <c:pt idx="148">
                        <c:v>2</c:v>
                      </c:pt>
                      <c:pt idx="149">
                        <c:v>1</c:v>
                      </c:pt>
                      <c:pt idx="150">
                        <c:v>1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1</c:v>
                      </c:pt>
                      <c:pt idx="154">
                        <c:v>7</c:v>
                      </c:pt>
                      <c:pt idx="155">
                        <c:v>1</c:v>
                      </c:pt>
                      <c:pt idx="156">
                        <c:v>9</c:v>
                      </c:pt>
                      <c:pt idx="157">
                        <c:v>9</c:v>
                      </c:pt>
                      <c:pt idx="158">
                        <c:v>9</c:v>
                      </c:pt>
                      <c:pt idx="159">
                        <c:v>13</c:v>
                      </c:pt>
                      <c:pt idx="160">
                        <c:v>1</c:v>
                      </c:pt>
                      <c:pt idx="161">
                        <c:v>1</c:v>
                      </c:pt>
                      <c:pt idx="162">
                        <c:v>10</c:v>
                      </c:pt>
                      <c:pt idx="163">
                        <c:v>7</c:v>
                      </c:pt>
                      <c:pt idx="164">
                        <c:v>10</c:v>
                      </c:pt>
                      <c:pt idx="165">
                        <c:v>10</c:v>
                      </c:pt>
                      <c:pt idx="166">
                        <c:v>6</c:v>
                      </c:pt>
                      <c:pt idx="167">
                        <c:v>9</c:v>
                      </c:pt>
                      <c:pt idx="168">
                        <c:v>5</c:v>
                      </c:pt>
                      <c:pt idx="169">
                        <c:v>14</c:v>
                      </c:pt>
                      <c:pt idx="170">
                        <c:v>5</c:v>
                      </c:pt>
                      <c:pt idx="171">
                        <c:v>9</c:v>
                      </c:pt>
                      <c:pt idx="172">
                        <c:v>1</c:v>
                      </c:pt>
                      <c:pt idx="173">
                        <c:v>7</c:v>
                      </c:pt>
                      <c:pt idx="174">
                        <c:v>7</c:v>
                      </c:pt>
                      <c:pt idx="175">
                        <c:v>4</c:v>
                      </c:pt>
                      <c:pt idx="176">
                        <c:v>4</c:v>
                      </c:pt>
                      <c:pt idx="177">
                        <c:v>7</c:v>
                      </c:pt>
                      <c:pt idx="178">
                        <c:v>1</c:v>
                      </c:pt>
                      <c:pt idx="179">
                        <c:v>1</c:v>
                      </c:pt>
                      <c:pt idx="180">
                        <c:v>1</c:v>
                      </c:pt>
                      <c:pt idx="181">
                        <c:v>9</c:v>
                      </c:pt>
                      <c:pt idx="182">
                        <c:v>5</c:v>
                      </c:pt>
                      <c:pt idx="183">
                        <c:v>5</c:v>
                      </c:pt>
                      <c:pt idx="184">
                        <c:v>2</c:v>
                      </c:pt>
                      <c:pt idx="185">
                        <c:v>10</c:v>
                      </c:pt>
                      <c:pt idx="186">
                        <c:v>10</c:v>
                      </c:pt>
                      <c:pt idx="187">
                        <c:v>7</c:v>
                      </c:pt>
                      <c:pt idx="188">
                        <c:v>7</c:v>
                      </c:pt>
                      <c:pt idx="189">
                        <c:v>7</c:v>
                      </c:pt>
                      <c:pt idx="190">
                        <c:v>7</c:v>
                      </c:pt>
                      <c:pt idx="191">
                        <c:v>7</c:v>
                      </c:pt>
                      <c:pt idx="192">
                        <c:v>7</c:v>
                      </c:pt>
                      <c:pt idx="193">
                        <c:v>7</c:v>
                      </c:pt>
                      <c:pt idx="194">
                        <c:v>2</c:v>
                      </c:pt>
                      <c:pt idx="195">
                        <c:v>2</c:v>
                      </c:pt>
                      <c:pt idx="196">
                        <c:v>10</c:v>
                      </c:pt>
                      <c:pt idx="197">
                        <c:v>7</c:v>
                      </c:pt>
                      <c:pt idx="198">
                        <c:v>12</c:v>
                      </c:pt>
                      <c:pt idx="199">
                        <c:v>2</c:v>
                      </c:pt>
                      <c:pt idx="200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Stations!$P$4:$P$204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15.304086915951819</c:v>
                      </c:pt>
                      <c:pt idx="1">
                        <c:v>19.33392116865835</c:v>
                      </c:pt>
                      <c:pt idx="2">
                        <c:v>-5.0972957967574315</c:v>
                      </c:pt>
                      <c:pt idx="3">
                        <c:v>12.336755147718261</c:v>
                      </c:pt>
                      <c:pt idx="4">
                        <c:v>19.516087145227363</c:v>
                      </c:pt>
                      <c:pt idx="5">
                        <c:v>11.711065153230308</c:v>
                      </c:pt>
                      <c:pt idx="6">
                        <c:v>10.443255299564111</c:v>
                      </c:pt>
                      <c:pt idx="7">
                        <c:v>10.443255299564111</c:v>
                      </c:pt>
                      <c:pt idx="8">
                        <c:v>-4.1404494884891845</c:v>
                      </c:pt>
                      <c:pt idx="9">
                        <c:v>17.292244259813277</c:v>
                      </c:pt>
                      <c:pt idx="10">
                        <c:v>17.295940305009289</c:v>
                      </c:pt>
                      <c:pt idx="11">
                        <c:v>0.9711722958394271</c:v>
                      </c:pt>
                      <c:pt idx="12">
                        <c:v>0.6868798541647595</c:v>
                      </c:pt>
                      <c:pt idx="13">
                        <c:v>10.66477283802589</c:v>
                      </c:pt>
                      <c:pt idx="14">
                        <c:v>15.395773108174007</c:v>
                      </c:pt>
                      <c:pt idx="15">
                        <c:v>13.354285567071519</c:v>
                      </c:pt>
                      <c:pt idx="16">
                        <c:v>13.711956127003534</c:v>
                      </c:pt>
                      <c:pt idx="17">
                        <c:v>5.3692538842393303</c:v>
                      </c:pt>
                      <c:pt idx="18">
                        <c:v>2.4041955799411294</c:v>
                      </c:pt>
                      <c:pt idx="19">
                        <c:v>2.4041955799411294</c:v>
                      </c:pt>
                      <c:pt idx="20">
                        <c:v>-0.71539676376724015</c:v>
                      </c:pt>
                      <c:pt idx="21">
                        <c:v>-0.71539676376724015</c:v>
                      </c:pt>
                      <c:pt idx="22">
                        <c:v>1.9914259644912786</c:v>
                      </c:pt>
                      <c:pt idx="23">
                        <c:v>2.3836749079105655</c:v>
                      </c:pt>
                      <c:pt idx="24">
                        <c:v>2.3836749079105655</c:v>
                      </c:pt>
                      <c:pt idx="25">
                        <c:v>2.3836749079105655</c:v>
                      </c:pt>
                      <c:pt idx="26">
                        <c:v>0.52813930046538748</c:v>
                      </c:pt>
                      <c:pt idx="27">
                        <c:v>0.52813930046538748</c:v>
                      </c:pt>
                      <c:pt idx="28">
                        <c:v>3.6685623173769222</c:v>
                      </c:pt>
                      <c:pt idx="29">
                        <c:v>1.6553366977395281</c:v>
                      </c:pt>
                      <c:pt idx="30">
                        <c:v>1.6553366977395281</c:v>
                      </c:pt>
                      <c:pt idx="31">
                        <c:v>3.4359671833119076</c:v>
                      </c:pt>
                      <c:pt idx="32">
                        <c:v>14.040756252044227</c:v>
                      </c:pt>
                      <c:pt idx="33">
                        <c:v>14.040756252044227</c:v>
                      </c:pt>
                      <c:pt idx="34">
                        <c:v>11.201855990030944</c:v>
                      </c:pt>
                      <c:pt idx="35">
                        <c:v>11.201855990030944</c:v>
                      </c:pt>
                      <c:pt idx="36">
                        <c:v>19.33392116865835</c:v>
                      </c:pt>
                      <c:pt idx="37">
                        <c:v>1.1938859529921646</c:v>
                      </c:pt>
                      <c:pt idx="38">
                        <c:v>1.1938859529921646</c:v>
                      </c:pt>
                      <c:pt idx="39">
                        <c:v>20.820420117713105</c:v>
                      </c:pt>
                      <c:pt idx="40">
                        <c:v>20.820420117713105</c:v>
                      </c:pt>
                      <c:pt idx="41">
                        <c:v>1.8146709164672823</c:v>
                      </c:pt>
                      <c:pt idx="42">
                        <c:v>0.1323268306791365</c:v>
                      </c:pt>
                      <c:pt idx="43">
                        <c:v>-3.4775421995185463</c:v>
                      </c:pt>
                      <c:pt idx="44">
                        <c:v>15.24482028974467</c:v>
                      </c:pt>
                      <c:pt idx="45">
                        <c:v>15.24482028974467</c:v>
                      </c:pt>
                      <c:pt idx="46">
                        <c:v>12.225002436439498</c:v>
                      </c:pt>
                      <c:pt idx="47">
                        <c:v>10.92052049245353</c:v>
                      </c:pt>
                      <c:pt idx="48">
                        <c:v>10.92052049245353</c:v>
                      </c:pt>
                      <c:pt idx="49">
                        <c:v>10.92052049245353</c:v>
                      </c:pt>
                      <c:pt idx="50">
                        <c:v>19.516087145227374</c:v>
                      </c:pt>
                      <c:pt idx="51">
                        <c:v>19.516087145227374</c:v>
                      </c:pt>
                      <c:pt idx="52">
                        <c:v>10.66477283802589</c:v>
                      </c:pt>
                      <c:pt idx="53">
                        <c:v>-3.5764659430397789</c:v>
                      </c:pt>
                      <c:pt idx="54">
                        <c:v>2.6354911082517174</c:v>
                      </c:pt>
                      <c:pt idx="55">
                        <c:v>16.595022919956033</c:v>
                      </c:pt>
                      <c:pt idx="56">
                        <c:v>16.595022919956033</c:v>
                      </c:pt>
                      <c:pt idx="57">
                        <c:v>28.753898430877673</c:v>
                      </c:pt>
                      <c:pt idx="58">
                        <c:v>-1.9488382591179347</c:v>
                      </c:pt>
                      <c:pt idx="59">
                        <c:v>1.9491813479591822</c:v>
                      </c:pt>
                      <c:pt idx="60">
                        <c:v>1.9491813479591822</c:v>
                      </c:pt>
                      <c:pt idx="61">
                        <c:v>11.56381896580589</c:v>
                      </c:pt>
                      <c:pt idx="62">
                        <c:v>11.56381896580589</c:v>
                      </c:pt>
                      <c:pt idx="63">
                        <c:v>11.56381896580589</c:v>
                      </c:pt>
                      <c:pt idx="64">
                        <c:v>11.56381896580589</c:v>
                      </c:pt>
                      <c:pt idx="65">
                        <c:v>2.9616267390638322</c:v>
                      </c:pt>
                      <c:pt idx="66">
                        <c:v>10.664772838025959</c:v>
                      </c:pt>
                      <c:pt idx="67">
                        <c:v>10.664772838025959</c:v>
                      </c:pt>
                      <c:pt idx="68">
                        <c:v>19.33392116865835</c:v>
                      </c:pt>
                      <c:pt idx="69">
                        <c:v>-0.33173605979251825</c:v>
                      </c:pt>
                      <c:pt idx="70">
                        <c:v>19.506872668825274</c:v>
                      </c:pt>
                      <c:pt idx="71">
                        <c:v>14.9851115812244</c:v>
                      </c:pt>
                      <c:pt idx="72">
                        <c:v>6.8516747034741954</c:v>
                      </c:pt>
                      <c:pt idx="73">
                        <c:v>6.8516747034741954</c:v>
                      </c:pt>
                      <c:pt idx="74">
                        <c:v>19.218352313671005</c:v>
                      </c:pt>
                      <c:pt idx="75">
                        <c:v>19.218352313671005</c:v>
                      </c:pt>
                      <c:pt idx="76">
                        <c:v>11.08157612569136</c:v>
                      </c:pt>
                      <c:pt idx="77">
                        <c:v>17.921440021494185</c:v>
                      </c:pt>
                      <c:pt idx="78">
                        <c:v>-3.5868889855595003</c:v>
                      </c:pt>
                      <c:pt idx="79">
                        <c:v>-3.5868889855595003</c:v>
                      </c:pt>
                      <c:pt idx="80">
                        <c:v>11.111022616001151</c:v>
                      </c:pt>
                      <c:pt idx="81">
                        <c:v>0.30343346453450737</c:v>
                      </c:pt>
                      <c:pt idx="82">
                        <c:v>14.552566694243847</c:v>
                      </c:pt>
                      <c:pt idx="83">
                        <c:v>19.333921168658403</c:v>
                      </c:pt>
                      <c:pt idx="84">
                        <c:v>12.127681105215652</c:v>
                      </c:pt>
                      <c:pt idx="85">
                        <c:v>12.127681105215652</c:v>
                      </c:pt>
                      <c:pt idx="86">
                        <c:v>17.292335007098178</c:v>
                      </c:pt>
                      <c:pt idx="87">
                        <c:v>17.295940305009289</c:v>
                      </c:pt>
                      <c:pt idx="88">
                        <c:v>10.664772838025959</c:v>
                      </c:pt>
                      <c:pt idx="89">
                        <c:v>10.664772838025959</c:v>
                      </c:pt>
                      <c:pt idx="90">
                        <c:v>10.664772838025959</c:v>
                      </c:pt>
                      <c:pt idx="91">
                        <c:v>10.664772838025959</c:v>
                      </c:pt>
                      <c:pt idx="92">
                        <c:v>10.664772838025959</c:v>
                      </c:pt>
                      <c:pt idx="93">
                        <c:v>10.664772838025959</c:v>
                      </c:pt>
                      <c:pt idx="94">
                        <c:v>24.986502449393218</c:v>
                      </c:pt>
                      <c:pt idx="95">
                        <c:v>3.2918961095852115</c:v>
                      </c:pt>
                      <c:pt idx="96">
                        <c:v>3.2918961095852115</c:v>
                      </c:pt>
                      <c:pt idx="97">
                        <c:v>-0.98850642045995507</c:v>
                      </c:pt>
                      <c:pt idx="98">
                        <c:v>14.507361052692548</c:v>
                      </c:pt>
                      <c:pt idx="99">
                        <c:v>14.344694561734977</c:v>
                      </c:pt>
                      <c:pt idx="100">
                        <c:v>10.585308412785189</c:v>
                      </c:pt>
                      <c:pt idx="101">
                        <c:v>3.9564443488570702</c:v>
                      </c:pt>
                      <c:pt idx="102">
                        <c:v>3.9564443488570702</c:v>
                      </c:pt>
                      <c:pt idx="103">
                        <c:v>12.298048085824458</c:v>
                      </c:pt>
                      <c:pt idx="104">
                        <c:v>7.9094273620072117</c:v>
                      </c:pt>
                      <c:pt idx="105">
                        <c:v>6.6379492696594022</c:v>
                      </c:pt>
                      <c:pt idx="106">
                        <c:v>6.6379492696594022</c:v>
                      </c:pt>
                      <c:pt idx="107">
                        <c:v>6.6379492696594022</c:v>
                      </c:pt>
                      <c:pt idx="108">
                        <c:v>4.3253083387666695</c:v>
                      </c:pt>
                      <c:pt idx="109">
                        <c:v>1.9385124546538453</c:v>
                      </c:pt>
                      <c:pt idx="110">
                        <c:v>1.9385124546538453</c:v>
                      </c:pt>
                      <c:pt idx="111">
                        <c:v>5.895847582983353</c:v>
                      </c:pt>
                      <c:pt idx="112">
                        <c:v>5.895847582983353</c:v>
                      </c:pt>
                      <c:pt idx="113">
                        <c:v>5.895847582983353</c:v>
                      </c:pt>
                      <c:pt idx="114">
                        <c:v>5.895847582983353</c:v>
                      </c:pt>
                      <c:pt idx="115">
                        <c:v>5.895847582983353</c:v>
                      </c:pt>
                      <c:pt idx="116">
                        <c:v>-0.51103417312041943</c:v>
                      </c:pt>
                      <c:pt idx="117">
                        <c:v>-4.9904221139931844</c:v>
                      </c:pt>
                      <c:pt idx="118">
                        <c:v>11.155583842185992</c:v>
                      </c:pt>
                      <c:pt idx="119">
                        <c:v>1.8086333525758433</c:v>
                      </c:pt>
                      <c:pt idx="120">
                        <c:v>7.1897584932002889</c:v>
                      </c:pt>
                      <c:pt idx="121">
                        <c:v>17.292335007098149</c:v>
                      </c:pt>
                      <c:pt idx="122">
                        <c:v>1.2465141636691202</c:v>
                      </c:pt>
                      <c:pt idx="123">
                        <c:v>1.2465141636691202</c:v>
                      </c:pt>
                      <c:pt idx="124">
                        <c:v>3.2241439873943802</c:v>
                      </c:pt>
                      <c:pt idx="125">
                        <c:v>10.443255299564088</c:v>
                      </c:pt>
                      <c:pt idx="126">
                        <c:v>1.8607298079993202</c:v>
                      </c:pt>
                      <c:pt idx="127">
                        <c:v>1.8607298079993202</c:v>
                      </c:pt>
                      <c:pt idx="128">
                        <c:v>1.8607298079993202</c:v>
                      </c:pt>
                      <c:pt idx="129">
                        <c:v>1.8607298079993202</c:v>
                      </c:pt>
                      <c:pt idx="130">
                        <c:v>1.8607298079993202</c:v>
                      </c:pt>
                      <c:pt idx="131">
                        <c:v>2.956853315861109</c:v>
                      </c:pt>
                      <c:pt idx="132">
                        <c:v>19.516087145227363</c:v>
                      </c:pt>
                      <c:pt idx="133">
                        <c:v>12.127681105215652</c:v>
                      </c:pt>
                      <c:pt idx="134">
                        <c:v>3.9564443488570702</c:v>
                      </c:pt>
                      <c:pt idx="135">
                        <c:v>-6.0516851609134905</c:v>
                      </c:pt>
                      <c:pt idx="136">
                        <c:v>4.750573606718012</c:v>
                      </c:pt>
                      <c:pt idx="137">
                        <c:v>4.750573606718012</c:v>
                      </c:pt>
                      <c:pt idx="138">
                        <c:v>14.552566694243847</c:v>
                      </c:pt>
                      <c:pt idx="139">
                        <c:v>20.820420117713056</c:v>
                      </c:pt>
                      <c:pt idx="140">
                        <c:v>20.820420117713052</c:v>
                      </c:pt>
                      <c:pt idx="141">
                        <c:v>10.443255299564088</c:v>
                      </c:pt>
                      <c:pt idx="142">
                        <c:v>10.443255299564088</c:v>
                      </c:pt>
                      <c:pt idx="143">
                        <c:v>-3.4796155636818225</c:v>
                      </c:pt>
                      <c:pt idx="144">
                        <c:v>5.7885294067594808</c:v>
                      </c:pt>
                      <c:pt idx="145">
                        <c:v>5.7885294067594808</c:v>
                      </c:pt>
                      <c:pt idx="146">
                        <c:v>12.127681105215652</c:v>
                      </c:pt>
                      <c:pt idx="147">
                        <c:v>17.292244259813277</c:v>
                      </c:pt>
                      <c:pt idx="148">
                        <c:v>7.9094273620072117</c:v>
                      </c:pt>
                      <c:pt idx="149">
                        <c:v>20.820420117713095</c:v>
                      </c:pt>
                      <c:pt idx="150">
                        <c:v>20.820420117713113</c:v>
                      </c:pt>
                      <c:pt idx="151">
                        <c:v>29.93478147601574</c:v>
                      </c:pt>
                      <c:pt idx="152">
                        <c:v>29.6177428925632</c:v>
                      </c:pt>
                      <c:pt idx="153">
                        <c:v>11.110964585441589</c:v>
                      </c:pt>
                      <c:pt idx="154">
                        <c:v>1.2604969832135651</c:v>
                      </c:pt>
                      <c:pt idx="155">
                        <c:v>13.194663846213579</c:v>
                      </c:pt>
                      <c:pt idx="156">
                        <c:v>1.6330076697483011</c:v>
                      </c:pt>
                      <c:pt idx="157">
                        <c:v>1.6330076697483011</c:v>
                      </c:pt>
                      <c:pt idx="158">
                        <c:v>1.6330076697483011</c:v>
                      </c:pt>
                      <c:pt idx="159">
                        <c:v>-3.4346299351524867</c:v>
                      </c:pt>
                      <c:pt idx="160">
                        <c:v>20.820534309437331</c:v>
                      </c:pt>
                      <c:pt idx="161">
                        <c:v>13.194663846213579</c:v>
                      </c:pt>
                      <c:pt idx="162">
                        <c:v>-4.5817651085461</c:v>
                      </c:pt>
                      <c:pt idx="163">
                        <c:v>-1.9490807843084237</c:v>
                      </c:pt>
                      <c:pt idx="164">
                        <c:v>-4.6641860957070493</c:v>
                      </c:pt>
                      <c:pt idx="165">
                        <c:v>-4.6641860957070493</c:v>
                      </c:pt>
                      <c:pt idx="166">
                        <c:v>1.7803951198761869</c:v>
                      </c:pt>
                      <c:pt idx="167">
                        <c:v>0.51436119710935135</c:v>
                      </c:pt>
                      <c:pt idx="168">
                        <c:v>1.9385124546538453</c:v>
                      </c:pt>
                      <c:pt idx="169">
                        <c:v>3.1264889009169101</c:v>
                      </c:pt>
                      <c:pt idx="170">
                        <c:v>1.6790979874349967</c:v>
                      </c:pt>
                      <c:pt idx="171">
                        <c:v>3.5814151134143062</c:v>
                      </c:pt>
                      <c:pt idx="172">
                        <c:v>13.724151306486947</c:v>
                      </c:pt>
                      <c:pt idx="173">
                        <c:v>0.80328583134705811</c:v>
                      </c:pt>
                      <c:pt idx="174">
                        <c:v>0.80328583134705811</c:v>
                      </c:pt>
                      <c:pt idx="175">
                        <c:v>5.235628343632718</c:v>
                      </c:pt>
                      <c:pt idx="176">
                        <c:v>5.1771007335218986</c:v>
                      </c:pt>
                      <c:pt idx="177">
                        <c:v>-0.71356914405133065</c:v>
                      </c:pt>
                      <c:pt idx="178">
                        <c:v>24.410373619230075</c:v>
                      </c:pt>
                      <c:pt idx="179">
                        <c:v>15.594354563885085</c:v>
                      </c:pt>
                      <c:pt idx="180">
                        <c:v>27.643394694272502</c:v>
                      </c:pt>
                      <c:pt idx="181">
                        <c:v>-1.2163692787511795</c:v>
                      </c:pt>
                      <c:pt idx="182">
                        <c:v>0.50712836013982576</c:v>
                      </c:pt>
                      <c:pt idx="183">
                        <c:v>0.52136343323608803</c:v>
                      </c:pt>
                      <c:pt idx="184">
                        <c:v>10.532137187411271</c:v>
                      </c:pt>
                      <c:pt idx="185">
                        <c:v>-4.989771527129804</c:v>
                      </c:pt>
                      <c:pt idx="186">
                        <c:v>-4.989771527129804</c:v>
                      </c:pt>
                      <c:pt idx="187">
                        <c:v>0.847242940339063</c:v>
                      </c:pt>
                      <c:pt idx="188">
                        <c:v>0.847242940339063</c:v>
                      </c:pt>
                      <c:pt idx="189">
                        <c:v>0.847242940339063</c:v>
                      </c:pt>
                      <c:pt idx="190">
                        <c:v>0.847242940339063</c:v>
                      </c:pt>
                      <c:pt idx="191">
                        <c:v>0.847242940339063</c:v>
                      </c:pt>
                      <c:pt idx="192">
                        <c:v>0.40809479666173543</c:v>
                      </c:pt>
                      <c:pt idx="193">
                        <c:v>0.40809479666173543</c:v>
                      </c:pt>
                      <c:pt idx="194">
                        <c:v>10.920520492453553</c:v>
                      </c:pt>
                      <c:pt idx="195">
                        <c:v>10.920520492453553</c:v>
                      </c:pt>
                      <c:pt idx="196">
                        <c:v>-4.9797223776726911</c:v>
                      </c:pt>
                      <c:pt idx="197">
                        <c:v>-2.3522312526875573</c:v>
                      </c:pt>
                      <c:pt idx="198">
                        <c:v>1.1153112464007762</c:v>
                      </c:pt>
                      <c:pt idx="199">
                        <c:v>10.802940024807038</c:v>
                      </c:pt>
                      <c:pt idx="200">
                        <c:v>10.802940024807038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5BCB-4F80-B94A-114C9DA0A7A5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Stations!$Q$3</c15:sqref>
                        </c15:formulaRef>
                      </c:ext>
                    </c:extLst>
                    <c:strCache>
                      <c:ptCount val="1"/>
                      <c:pt idx="0">
                        <c:v>YRNS Nodal Price 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Stations!$J$4:$J$204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1</c:v>
                      </c:pt>
                      <c:pt idx="1">
                        <c:v>1</c:v>
                      </c:pt>
                      <c:pt idx="2">
                        <c:v>10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1</c:v>
                      </c:pt>
                      <c:pt idx="6">
                        <c:v>2</c:v>
                      </c:pt>
                      <c:pt idx="7">
                        <c:v>2</c:v>
                      </c:pt>
                      <c:pt idx="8">
                        <c:v>10</c:v>
                      </c:pt>
                      <c:pt idx="9">
                        <c:v>1</c:v>
                      </c:pt>
                      <c:pt idx="10">
                        <c:v>1</c:v>
                      </c:pt>
                      <c:pt idx="11">
                        <c:v>7</c:v>
                      </c:pt>
                      <c:pt idx="12">
                        <c:v>7</c:v>
                      </c:pt>
                      <c:pt idx="13">
                        <c:v>2</c:v>
                      </c:pt>
                      <c:pt idx="14">
                        <c:v>1</c:v>
                      </c:pt>
                      <c:pt idx="15">
                        <c:v>2</c:v>
                      </c:pt>
                      <c:pt idx="16">
                        <c:v>2</c:v>
                      </c:pt>
                      <c:pt idx="17">
                        <c:v>3</c:v>
                      </c:pt>
                      <c:pt idx="18">
                        <c:v>6</c:v>
                      </c:pt>
                      <c:pt idx="19">
                        <c:v>6</c:v>
                      </c:pt>
                      <c:pt idx="20">
                        <c:v>11</c:v>
                      </c:pt>
                      <c:pt idx="21">
                        <c:v>11</c:v>
                      </c:pt>
                      <c:pt idx="22">
                        <c:v>9</c:v>
                      </c:pt>
                      <c:pt idx="23">
                        <c:v>9</c:v>
                      </c:pt>
                      <c:pt idx="24">
                        <c:v>9</c:v>
                      </c:pt>
                      <c:pt idx="25">
                        <c:v>9</c:v>
                      </c:pt>
                      <c:pt idx="26">
                        <c:v>12</c:v>
                      </c:pt>
                      <c:pt idx="27">
                        <c:v>12</c:v>
                      </c:pt>
                      <c:pt idx="28">
                        <c:v>11</c:v>
                      </c:pt>
                      <c:pt idx="29">
                        <c:v>4</c:v>
                      </c:pt>
                      <c:pt idx="30">
                        <c:v>4</c:v>
                      </c:pt>
                      <c:pt idx="31">
                        <c:v>11</c:v>
                      </c:pt>
                      <c:pt idx="32">
                        <c:v>1</c:v>
                      </c:pt>
                      <c:pt idx="33">
                        <c:v>1</c:v>
                      </c:pt>
                      <c:pt idx="34">
                        <c:v>2</c:v>
                      </c:pt>
                      <c:pt idx="35">
                        <c:v>2</c:v>
                      </c:pt>
                      <c:pt idx="36">
                        <c:v>1</c:v>
                      </c:pt>
                      <c:pt idx="37">
                        <c:v>6</c:v>
                      </c:pt>
                      <c:pt idx="38">
                        <c:v>6</c:v>
                      </c:pt>
                      <c:pt idx="39">
                        <c:v>1</c:v>
                      </c:pt>
                      <c:pt idx="40">
                        <c:v>1</c:v>
                      </c:pt>
                      <c:pt idx="41">
                        <c:v>9</c:v>
                      </c:pt>
                      <c:pt idx="42">
                        <c:v>7</c:v>
                      </c:pt>
                      <c:pt idx="43">
                        <c:v>13</c:v>
                      </c:pt>
                      <c:pt idx="44">
                        <c:v>2</c:v>
                      </c:pt>
                      <c:pt idx="45">
                        <c:v>2</c:v>
                      </c:pt>
                      <c:pt idx="46">
                        <c:v>2</c:v>
                      </c:pt>
                      <c:pt idx="47">
                        <c:v>2</c:v>
                      </c:pt>
                      <c:pt idx="48">
                        <c:v>2</c:v>
                      </c:pt>
                      <c:pt idx="49">
                        <c:v>2</c:v>
                      </c:pt>
                      <c:pt idx="50">
                        <c:v>1</c:v>
                      </c:pt>
                      <c:pt idx="51">
                        <c:v>1</c:v>
                      </c:pt>
                      <c:pt idx="52">
                        <c:v>2</c:v>
                      </c:pt>
                      <c:pt idx="53">
                        <c:v>13</c:v>
                      </c:pt>
                      <c:pt idx="54">
                        <c:v>6</c:v>
                      </c:pt>
                      <c:pt idx="55">
                        <c:v>1</c:v>
                      </c:pt>
                      <c:pt idx="56">
                        <c:v>1</c:v>
                      </c:pt>
                      <c:pt idx="57">
                        <c:v>1</c:v>
                      </c:pt>
                      <c:pt idx="58">
                        <c:v>7</c:v>
                      </c:pt>
                      <c:pt idx="59">
                        <c:v>5</c:v>
                      </c:pt>
                      <c:pt idx="60">
                        <c:v>5</c:v>
                      </c:pt>
                      <c:pt idx="61">
                        <c:v>2</c:v>
                      </c:pt>
                      <c:pt idx="62">
                        <c:v>2</c:v>
                      </c:pt>
                      <c:pt idx="63">
                        <c:v>2</c:v>
                      </c:pt>
                      <c:pt idx="64">
                        <c:v>2</c:v>
                      </c:pt>
                      <c:pt idx="65">
                        <c:v>11</c:v>
                      </c:pt>
                      <c:pt idx="66">
                        <c:v>2</c:v>
                      </c:pt>
                      <c:pt idx="67">
                        <c:v>2</c:v>
                      </c:pt>
                      <c:pt idx="68">
                        <c:v>1</c:v>
                      </c:pt>
                      <c:pt idx="69">
                        <c:v>9</c:v>
                      </c:pt>
                      <c:pt idx="70">
                        <c:v>1</c:v>
                      </c:pt>
                      <c:pt idx="71">
                        <c:v>1</c:v>
                      </c:pt>
                      <c:pt idx="72">
                        <c:v>2</c:v>
                      </c:pt>
                      <c:pt idx="73">
                        <c:v>2</c:v>
                      </c:pt>
                      <c:pt idx="74">
                        <c:v>1</c:v>
                      </c:pt>
                      <c:pt idx="75">
                        <c:v>1</c:v>
                      </c:pt>
                      <c:pt idx="76">
                        <c:v>2</c:v>
                      </c:pt>
                      <c:pt idx="77">
                        <c:v>1</c:v>
                      </c:pt>
                      <c:pt idx="78">
                        <c:v>13</c:v>
                      </c:pt>
                      <c:pt idx="79">
                        <c:v>13</c:v>
                      </c:pt>
                      <c:pt idx="80">
                        <c:v>1</c:v>
                      </c:pt>
                      <c:pt idx="81">
                        <c:v>6</c:v>
                      </c:pt>
                      <c:pt idx="82">
                        <c:v>1</c:v>
                      </c:pt>
                      <c:pt idx="83">
                        <c:v>1</c:v>
                      </c:pt>
                      <c:pt idx="84">
                        <c:v>2</c:v>
                      </c:pt>
                      <c:pt idx="85">
                        <c:v>2</c:v>
                      </c:pt>
                      <c:pt idx="86">
                        <c:v>1</c:v>
                      </c:pt>
                      <c:pt idx="87">
                        <c:v>1</c:v>
                      </c:pt>
                      <c:pt idx="88">
                        <c:v>2</c:v>
                      </c:pt>
                      <c:pt idx="89">
                        <c:v>2</c:v>
                      </c:pt>
                      <c:pt idx="90">
                        <c:v>2</c:v>
                      </c:pt>
                      <c:pt idx="91">
                        <c:v>2</c:v>
                      </c:pt>
                      <c:pt idx="92">
                        <c:v>2</c:v>
                      </c:pt>
                      <c:pt idx="93">
                        <c:v>2</c:v>
                      </c:pt>
                      <c:pt idx="94">
                        <c:v>1</c:v>
                      </c:pt>
                      <c:pt idx="95">
                        <c:v>11</c:v>
                      </c:pt>
                      <c:pt idx="96">
                        <c:v>11</c:v>
                      </c:pt>
                      <c:pt idx="97">
                        <c:v>7</c:v>
                      </c:pt>
                      <c:pt idx="98">
                        <c:v>1</c:v>
                      </c:pt>
                      <c:pt idx="99">
                        <c:v>1</c:v>
                      </c:pt>
                      <c:pt idx="100">
                        <c:v>2</c:v>
                      </c:pt>
                      <c:pt idx="101">
                        <c:v>3</c:v>
                      </c:pt>
                      <c:pt idx="102">
                        <c:v>3</c:v>
                      </c:pt>
                      <c:pt idx="103">
                        <c:v>2</c:v>
                      </c:pt>
                      <c:pt idx="104">
                        <c:v>2</c:v>
                      </c:pt>
                      <c:pt idx="105">
                        <c:v>4</c:v>
                      </c:pt>
                      <c:pt idx="106">
                        <c:v>4</c:v>
                      </c:pt>
                      <c:pt idx="107">
                        <c:v>4</c:v>
                      </c:pt>
                      <c:pt idx="108">
                        <c:v>3</c:v>
                      </c:pt>
                      <c:pt idx="109">
                        <c:v>5</c:v>
                      </c:pt>
                      <c:pt idx="110">
                        <c:v>5</c:v>
                      </c:pt>
                      <c:pt idx="111">
                        <c:v>4</c:v>
                      </c:pt>
                      <c:pt idx="112">
                        <c:v>4</c:v>
                      </c:pt>
                      <c:pt idx="113">
                        <c:v>4</c:v>
                      </c:pt>
                      <c:pt idx="114">
                        <c:v>4</c:v>
                      </c:pt>
                      <c:pt idx="115">
                        <c:v>4</c:v>
                      </c:pt>
                      <c:pt idx="116">
                        <c:v>7</c:v>
                      </c:pt>
                      <c:pt idx="117">
                        <c:v>14</c:v>
                      </c:pt>
                      <c:pt idx="118">
                        <c:v>2</c:v>
                      </c:pt>
                      <c:pt idx="119">
                        <c:v>5</c:v>
                      </c:pt>
                      <c:pt idx="120">
                        <c:v>4</c:v>
                      </c:pt>
                      <c:pt idx="121">
                        <c:v>1</c:v>
                      </c:pt>
                      <c:pt idx="122">
                        <c:v>5</c:v>
                      </c:pt>
                      <c:pt idx="123">
                        <c:v>5</c:v>
                      </c:pt>
                      <c:pt idx="124">
                        <c:v>11</c:v>
                      </c:pt>
                      <c:pt idx="125">
                        <c:v>2</c:v>
                      </c:pt>
                      <c:pt idx="126">
                        <c:v>5</c:v>
                      </c:pt>
                      <c:pt idx="127">
                        <c:v>5</c:v>
                      </c:pt>
                      <c:pt idx="128">
                        <c:v>5</c:v>
                      </c:pt>
                      <c:pt idx="129">
                        <c:v>5</c:v>
                      </c:pt>
                      <c:pt idx="130">
                        <c:v>5</c:v>
                      </c:pt>
                      <c:pt idx="131">
                        <c:v>11</c:v>
                      </c:pt>
                      <c:pt idx="132">
                        <c:v>1</c:v>
                      </c:pt>
                      <c:pt idx="133">
                        <c:v>2</c:v>
                      </c:pt>
                      <c:pt idx="134">
                        <c:v>3</c:v>
                      </c:pt>
                      <c:pt idx="135">
                        <c:v>14</c:v>
                      </c:pt>
                      <c:pt idx="136">
                        <c:v>9</c:v>
                      </c:pt>
                      <c:pt idx="137">
                        <c:v>9</c:v>
                      </c:pt>
                      <c:pt idx="138">
                        <c:v>1</c:v>
                      </c:pt>
                      <c:pt idx="139">
                        <c:v>1</c:v>
                      </c:pt>
                      <c:pt idx="140">
                        <c:v>1</c:v>
                      </c:pt>
                      <c:pt idx="141">
                        <c:v>2</c:v>
                      </c:pt>
                      <c:pt idx="142">
                        <c:v>2</c:v>
                      </c:pt>
                      <c:pt idx="143">
                        <c:v>13</c:v>
                      </c:pt>
                      <c:pt idx="144">
                        <c:v>4</c:v>
                      </c:pt>
                      <c:pt idx="145">
                        <c:v>4</c:v>
                      </c:pt>
                      <c:pt idx="146">
                        <c:v>2</c:v>
                      </c:pt>
                      <c:pt idx="147">
                        <c:v>1</c:v>
                      </c:pt>
                      <c:pt idx="148">
                        <c:v>2</c:v>
                      </c:pt>
                      <c:pt idx="149">
                        <c:v>1</c:v>
                      </c:pt>
                      <c:pt idx="150">
                        <c:v>1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1</c:v>
                      </c:pt>
                      <c:pt idx="154">
                        <c:v>7</c:v>
                      </c:pt>
                      <c:pt idx="155">
                        <c:v>1</c:v>
                      </c:pt>
                      <c:pt idx="156">
                        <c:v>9</c:v>
                      </c:pt>
                      <c:pt idx="157">
                        <c:v>9</c:v>
                      </c:pt>
                      <c:pt idx="158">
                        <c:v>9</c:v>
                      </c:pt>
                      <c:pt idx="159">
                        <c:v>13</c:v>
                      </c:pt>
                      <c:pt idx="160">
                        <c:v>1</c:v>
                      </c:pt>
                      <c:pt idx="161">
                        <c:v>1</c:v>
                      </c:pt>
                      <c:pt idx="162">
                        <c:v>10</c:v>
                      </c:pt>
                      <c:pt idx="163">
                        <c:v>7</c:v>
                      </c:pt>
                      <c:pt idx="164">
                        <c:v>10</c:v>
                      </c:pt>
                      <c:pt idx="165">
                        <c:v>10</c:v>
                      </c:pt>
                      <c:pt idx="166">
                        <c:v>6</c:v>
                      </c:pt>
                      <c:pt idx="167">
                        <c:v>9</c:v>
                      </c:pt>
                      <c:pt idx="168">
                        <c:v>5</c:v>
                      </c:pt>
                      <c:pt idx="169">
                        <c:v>14</c:v>
                      </c:pt>
                      <c:pt idx="170">
                        <c:v>5</c:v>
                      </c:pt>
                      <c:pt idx="171">
                        <c:v>9</c:v>
                      </c:pt>
                      <c:pt idx="172">
                        <c:v>1</c:v>
                      </c:pt>
                      <c:pt idx="173">
                        <c:v>7</c:v>
                      </c:pt>
                      <c:pt idx="174">
                        <c:v>7</c:v>
                      </c:pt>
                      <c:pt idx="175">
                        <c:v>4</c:v>
                      </c:pt>
                      <c:pt idx="176">
                        <c:v>4</c:v>
                      </c:pt>
                      <c:pt idx="177">
                        <c:v>7</c:v>
                      </c:pt>
                      <c:pt idx="178">
                        <c:v>1</c:v>
                      </c:pt>
                      <c:pt idx="179">
                        <c:v>1</c:v>
                      </c:pt>
                      <c:pt idx="180">
                        <c:v>1</c:v>
                      </c:pt>
                      <c:pt idx="181">
                        <c:v>9</c:v>
                      </c:pt>
                      <c:pt idx="182">
                        <c:v>5</c:v>
                      </c:pt>
                      <c:pt idx="183">
                        <c:v>5</c:v>
                      </c:pt>
                      <c:pt idx="184">
                        <c:v>2</c:v>
                      </c:pt>
                      <c:pt idx="185">
                        <c:v>10</c:v>
                      </c:pt>
                      <c:pt idx="186">
                        <c:v>10</c:v>
                      </c:pt>
                      <c:pt idx="187">
                        <c:v>7</c:v>
                      </c:pt>
                      <c:pt idx="188">
                        <c:v>7</c:v>
                      </c:pt>
                      <c:pt idx="189">
                        <c:v>7</c:v>
                      </c:pt>
                      <c:pt idx="190">
                        <c:v>7</c:v>
                      </c:pt>
                      <c:pt idx="191">
                        <c:v>7</c:v>
                      </c:pt>
                      <c:pt idx="192">
                        <c:v>7</c:v>
                      </c:pt>
                      <c:pt idx="193">
                        <c:v>7</c:v>
                      </c:pt>
                      <c:pt idx="194">
                        <c:v>2</c:v>
                      </c:pt>
                      <c:pt idx="195">
                        <c:v>2</c:v>
                      </c:pt>
                      <c:pt idx="196">
                        <c:v>10</c:v>
                      </c:pt>
                      <c:pt idx="197">
                        <c:v>7</c:v>
                      </c:pt>
                      <c:pt idx="198">
                        <c:v>12</c:v>
                      </c:pt>
                      <c:pt idx="199">
                        <c:v>2</c:v>
                      </c:pt>
                      <c:pt idx="200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Stations!$Q$4:$Q$204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14.32851666344215</c:v>
                      </c:pt>
                      <c:pt idx="1">
                        <c:v>18.10146617411371</c:v>
                      </c:pt>
                      <c:pt idx="2">
                        <c:v>0</c:v>
                      </c:pt>
                      <c:pt idx="3">
                        <c:v>25.169271662388471</c:v>
                      </c:pt>
                      <c:pt idx="4">
                        <c:v>18.272019846810164</c:v>
                      </c:pt>
                      <c:pt idx="5">
                        <c:v>23.892747871558569</c:v>
                      </c:pt>
                      <c:pt idx="6">
                        <c:v>11.95370989240439</c:v>
                      </c:pt>
                      <c:pt idx="7">
                        <c:v>11.95370989240439</c:v>
                      </c:pt>
                      <c:pt idx="8">
                        <c:v>0</c:v>
                      </c:pt>
                      <c:pt idx="9">
                        <c:v>17.202580527009243</c:v>
                      </c:pt>
                      <c:pt idx="10">
                        <c:v>17.206257407474297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12.207266500463387</c:v>
                      </c:pt>
                      <c:pt idx="14">
                        <c:v>14.414358252050343</c:v>
                      </c:pt>
                      <c:pt idx="15">
                        <c:v>7.3942403427380601</c:v>
                      </c:pt>
                      <c:pt idx="16">
                        <c:v>7.5922817932054816</c:v>
                      </c:pt>
                      <c:pt idx="17">
                        <c:v>4.4400216314042273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15.719708275203894</c:v>
                      </c:pt>
                      <c:pt idx="33">
                        <c:v>15.719708275203894</c:v>
                      </c:pt>
                      <c:pt idx="34">
                        <c:v>6.2024445305607276</c:v>
                      </c:pt>
                      <c:pt idx="35">
                        <c:v>6.2024445305607276</c:v>
                      </c:pt>
                      <c:pt idx="36">
                        <c:v>18.10146617411371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19.493207156682196</c:v>
                      </c:pt>
                      <c:pt idx="40">
                        <c:v>19.493207156682196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31.102264633001372</c:v>
                      </c:pt>
                      <c:pt idx="45">
                        <c:v>31.102264633001372</c:v>
                      </c:pt>
                      <c:pt idx="46">
                        <c:v>13.663960058279971</c:v>
                      </c:pt>
                      <c:pt idx="47">
                        <c:v>6.0466696464920027</c:v>
                      </c:pt>
                      <c:pt idx="48">
                        <c:v>6.0466696464920027</c:v>
                      </c:pt>
                      <c:pt idx="49">
                        <c:v>6.0466696464920027</c:v>
                      </c:pt>
                      <c:pt idx="50">
                        <c:v>18.272019846810174</c:v>
                      </c:pt>
                      <c:pt idx="51">
                        <c:v>18.272019846810174</c:v>
                      </c:pt>
                      <c:pt idx="52">
                        <c:v>12.207266500463387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15.537161004420877</c:v>
                      </c:pt>
                      <c:pt idx="56">
                        <c:v>15.537161004420877</c:v>
                      </c:pt>
                      <c:pt idx="57">
                        <c:v>26.92096007219585</c:v>
                      </c:pt>
                      <c:pt idx="58">
                        <c:v>0</c:v>
                      </c:pt>
                      <c:pt idx="59">
                        <c:v>0.39924983705429584</c:v>
                      </c:pt>
                      <c:pt idx="60">
                        <c:v>0.39924983705429584</c:v>
                      </c:pt>
                      <c:pt idx="61">
                        <c:v>6.4028626828168136</c:v>
                      </c:pt>
                      <c:pt idx="62">
                        <c:v>6.4028626828168136</c:v>
                      </c:pt>
                      <c:pt idx="63">
                        <c:v>6.4028626828168136</c:v>
                      </c:pt>
                      <c:pt idx="64">
                        <c:v>6.4028626828168136</c:v>
                      </c:pt>
                      <c:pt idx="65">
                        <c:v>0</c:v>
                      </c:pt>
                      <c:pt idx="66">
                        <c:v>12.207266500463467</c:v>
                      </c:pt>
                      <c:pt idx="67">
                        <c:v>12.207266500463467</c:v>
                      </c:pt>
                      <c:pt idx="68">
                        <c:v>18.10146617411371</c:v>
                      </c:pt>
                      <c:pt idx="69">
                        <c:v>0</c:v>
                      </c:pt>
                      <c:pt idx="70">
                        <c:v>21.473576537130015</c:v>
                      </c:pt>
                      <c:pt idx="71">
                        <c:v>16.776986816072032</c:v>
                      </c:pt>
                      <c:pt idx="72">
                        <c:v>6.8126337265984258</c:v>
                      </c:pt>
                      <c:pt idx="73">
                        <c:v>6.8126337265984258</c:v>
                      </c:pt>
                      <c:pt idx="74">
                        <c:v>17.993264340606409</c:v>
                      </c:pt>
                      <c:pt idx="75">
                        <c:v>17.993264340606409</c:v>
                      </c:pt>
                      <c:pt idx="76">
                        <c:v>6.1358458180461604</c:v>
                      </c:pt>
                      <c:pt idx="77">
                        <c:v>17.828513783268114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22.668549656738456</c:v>
                      </c:pt>
                      <c:pt idx="81">
                        <c:v>0</c:v>
                      </c:pt>
                      <c:pt idx="82">
                        <c:v>16.272324675609781</c:v>
                      </c:pt>
                      <c:pt idx="83">
                        <c:v>18.101466174113764</c:v>
                      </c:pt>
                      <c:pt idx="84">
                        <c:v>6.7150719850685814</c:v>
                      </c:pt>
                      <c:pt idx="85">
                        <c:v>6.7150719850685814</c:v>
                      </c:pt>
                      <c:pt idx="86">
                        <c:v>17.202670803751385</c:v>
                      </c:pt>
                      <c:pt idx="87">
                        <c:v>17.206257407474297</c:v>
                      </c:pt>
                      <c:pt idx="88">
                        <c:v>12.207266500463467</c:v>
                      </c:pt>
                      <c:pt idx="89">
                        <c:v>12.207266500463467</c:v>
                      </c:pt>
                      <c:pt idx="90">
                        <c:v>12.207266500463467</c:v>
                      </c:pt>
                      <c:pt idx="91">
                        <c:v>12.207266500463467</c:v>
                      </c:pt>
                      <c:pt idx="92">
                        <c:v>12.207266500463467</c:v>
                      </c:pt>
                      <c:pt idx="93">
                        <c:v>12.207266500463467</c:v>
                      </c:pt>
                      <c:pt idx="94">
                        <c:v>23.393719512537299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16.242108295141094</c:v>
                      </c:pt>
                      <c:pt idx="99">
                        <c:v>16.059990627253242</c:v>
                      </c:pt>
                      <c:pt idx="100">
                        <c:v>12.31334342306797</c:v>
                      </c:pt>
                      <c:pt idx="101">
                        <c:v>3.2717205911862188</c:v>
                      </c:pt>
                      <c:pt idx="102">
                        <c:v>3.2717205911862188</c:v>
                      </c:pt>
                      <c:pt idx="103">
                        <c:v>14.076769632062963</c:v>
                      </c:pt>
                      <c:pt idx="104">
                        <c:v>7.8643592897322501</c:v>
                      </c:pt>
                      <c:pt idx="105">
                        <c:v>6.6001261044983499</c:v>
                      </c:pt>
                      <c:pt idx="106">
                        <c:v>6.6001261044983499</c:v>
                      </c:pt>
                      <c:pt idx="107">
                        <c:v>6.6001261044983499</c:v>
                      </c:pt>
                      <c:pt idx="108">
                        <c:v>3.5767469746567633</c:v>
                      </c:pt>
                      <c:pt idx="109">
                        <c:v>0.39706453299412447</c:v>
                      </c:pt>
                      <c:pt idx="110">
                        <c:v>0.39706453299412447</c:v>
                      </c:pt>
                      <c:pt idx="111">
                        <c:v>1.4591394078330895</c:v>
                      </c:pt>
                      <c:pt idx="112">
                        <c:v>1.4591394078330895</c:v>
                      </c:pt>
                      <c:pt idx="113">
                        <c:v>1.4591394078330895</c:v>
                      </c:pt>
                      <c:pt idx="114">
                        <c:v>1.4591394078330895</c:v>
                      </c:pt>
                      <c:pt idx="115">
                        <c:v>1.4591394078330895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12.769065689263686</c:v>
                      </c:pt>
                      <c:pt idx="119">
                        <c:v>0.37046146171207428</c:v>
                      </c:pt>
                      <c:pt idx="120">
                        <c:v>1.7793641715756028</c:v>
                      </c:pt>
                      <c:pt idx="121">
                        <c:v>17.202670803751356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11.953709892404364</c:v>
                      </c:pt>
                      <c:pt idx="126">
                        <c:v>0.38113235252513644</c:v>
                      </c:pt>
                      <c:pt idx="127">
                        <c:v>0.38113235252513644</c:v>
                      </c:pt>
                      <c:pt idx="128">
                        <c:v>0.38113235252513644</c:v>
                      </c:pt>
                      <c:pt idx="129">
                        <c:v>0.38113235252513644</c:v>
                      </c:pt>
                      <c:pt idx="130">
                        <c:v>0.38113235252513644</c:v>
                      </c:pt>
                      <c:pt idx="131">
                        <c:v>0</c:v>
                      </c:pt>
                      <c:pt idx="132">
                        <c:v>18.272019846810164</c:v>
                      </c:pt>
                      <c:pt idx="133">
                        <c:v>6.7150719850685814</c:v>
                      </c:pt>
                      <c:pt idx="134">
                        <c:v>3.2717205911862188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16.272324675609781</c:v>
                      </c:pt>
                      <c:pt idx="139">
                        <c:v>19.493207156682153</c:v>
                      </c:pt>
                      <c:pt idx="140">
                        <c:v>19.49320715668215</c:v>
                      </c:pt>
                      <c:pt idx="141">
                        <c:v>11.953709892404364</c:v>
                      </c:pt>
                      <c:pt idx="142">
                        <c:v>11.953709892404364</c:v>
                      </c:pt>
                      <c:pt idx="143">
                        <c:v>0</c:v>
                      </c:pt>
                      <c:pt idx="144">
                        <c:v>1.4325796676259328</c:v>
                      </c:pt>
                      <c:pt idx="145">
                        <c:v>1.4325796676259328</c:v>
                      </c:pt>
                      <c:pt idx="146">
                        <c:v>6.7150719850685814</c:v>
                      </c:pt>
                      <c:pt idx="147">
                        <c:v>17.202580527009243</c:v>
                      </c:pt>
                      <c:pt idx="148">
                        <c:v>7.8643592897322501</c:v>
                      </c:pt>
                      <c:pt idx="149">
                        <c:v>19.493207156682185</c:v>
                      </c:pt>
                      <c:pt idx="150">
                        <c:v>19.493207156682203</c:v>
                      </c:pt>
                      <c:pt idx="151">
                        <c:v>28.026566860941973</c:v>
                      </c:pt>
                      <c:pt idx="152">
                        <c:v>27.729738134674164</c:v>
                      </c:pt>
                      <c:pt idx="153">
                        <c:v>22.668431263619613</c:v>
                      </c:pt>
                      <c:pt idx="154">
                        <c:v>0</c:v>
                      </c:pt>
                      <c:pt idx="155">
                        <c:v>17.405387669268297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19.493314069171152</c:v>
                      </c:pt>
                      <c:pt idx="161">
                        <c:v>17.405387669268297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0.39706453299412447</c:v>
                      </c:pt>
                      <c:pt idx="169">
                        <c:v>-8.0222762086035786</c:v>
                      </c:pt>
                      <c:pt idx="170">
                        <c:v>0.34392879789431308</c:v>
                      </c:pt>
                      <c:pt idx="171">
                        <c:v>0</c:v>
                      </c:pt>
                      <c:pt idx="172">
                        <c:v>15.339567927337368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1.2957444257907218</c:v>
                      </c:pt>
                      <c:pt idx="176">
                        <c:v>1.2812596649218237</c:v>
                      </c:pt>
                      <c:pt idx="177">
                        <c:v>0</c:v>
                      </c:pt>
                      <c:pt idx="178">
                        <c:v>22.854316437488269</c:v>
                      </c:pt>
                      <c:pt idx="179">
                        <c:v>17.459081269121647</c:v>
                      </c:pt>
                      <c:pt idx="180">
                        <c:v>25.881246211307051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5.8316226124769006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6.0466696464920151</c:v>
                      </c:pt>
                      <c:pt idx="195">
                        <c:v>6.0466696464920151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-2.6042067302731464</c:v>
                      </c:pt>
                      <c:pt idx="199">
                        <c:v>12.365417423720087</c:v>
                      </c:pt>
                      <c:pt idx="200">
                        <c:v>12.365417423720087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5BCB-4F80-B94A-114C9DA0A7A5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Stations!$R$3</c15:sqref>
                        </c15:formulaRef>
                      </c:ext>
                    </c:extLst>
                    <c:strCache>
                      <c:ptCount val="1"/>
                      <c:pt idx="0">
                        <c:v>Carbon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Stations!$J$4:$J$204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1</c:v>
                      </c:pt>
                      <c:pt idx="1">
                        <c:v>1</c:v>
                      </c:pt>
                      <c:pt idx="2">
                        <c:v>10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1</c:v>
                      </c:pt>
                      <c:pt idx="6">
                        <c:v>2</c:v>
                      </c:pt>
                      <c:pt idx="7">
                        <c:v>2</c:v>
                      </c:pt>
                      <c:pt idx="8">
                        <c:v>10</c:v>
                      </c:pt>
                      <c:pt idx="9">
                        <c:v>1</c:v>
                      </c:pt>
                      <c:pt idx="10">
                        <c:v>1</c:v>
                      </c:pt>
                      <c:pt idx="11">
                        <c:v>7</c:v>
                      </c:pt>
                      <c:pt idx="12">
                        <c:v>7</c:v>
                      </c:pt>
                      <c:pt idx="13">
                        <c:v>2</c:v>
                      </c:pt>
                      <c:pt idx="14">
                        <c:v>1</c:v>
                      </c:pt>
                      <c:pt idx="15">
                        <c:v>2</c:v>
                      </c:pt>
                      <c:pt idx="16">
                        <c:v>2</c:v>
                      </c:pt>
                      <c:pt idx="17">
                        <c:v>3</c:v>
                      </c:pt>
                      <c:pt idx="18">
                        <c:v>6</c:v>
                      </c:pt>
                      <c:pt idx="19">
                        <c:v>6</c:v>
                      </c:pt>
                      <c:pt idx="20">
                        <c:v>11</c:v>
                      </c:pt>
                      <c:pt idx="21">
                        <c:v>11</c:v>
                      </c:pt>
                      <c:pt idx="22">
                        <c:v>9</c:v>
                      </c:pt>
                      <c:pt idx="23">
                        <c:v>9</c:v>
                      </c:pt>
                      <c:pt idx="24">
                        <c:v>9</c:v>
                      </c:pt>
                      <c:pt idx="25">
                        <c:v>9</c:v>
                      </c:pt>
                      <c:pt idx="26">
                        <c:v>12</c:v>
                      </c:pt>
                      <c:pt idx="27">
                        <c:v>12</c:v>
                      </c:pt>
                      <c:pt idx="28">
                        <c:v>11</c:v>
                      </c:pt>
                      <c:pt idx="29">
                        <c:v>4</c:v>
                      </c:pt>
                      <c:pt idx="30">
                        <c:v>4</c:v>
                      </c:pt>
                      <c:pt idx="31">
                        <c:v>11</c:v>
                      </c:pt>
                      <c:pt idx="32">
                        <c:v>1</c:v>
                      </c:pt>
                      <c:pt idx="33">
                        <c:v>1</c:v>
                      </c:pt>
                      <c:pt idx="34">
                        <c:v>2</c:v>
                      </c:pt>
                      <c:pt idx="35">
                        <c:v>2</c:v>
                      </c:pt>
                      <c:pt idx="36">
                        <c:v>1</c:v>
                      </c:pt>
                      <c:pt idx="37">
                        <c:v>6</c:v>
                      </c:pt>
                      <c:pt idx="38">
                        <c:v>6</c:v>
                      </c:pt>
                      <c:pt idx="39">
                        <c:v>1</c:v>
                      </c:pt>
                      <c:pt idx="40">
                        <c:v>1</c:v>
                      </c:pt>
                      <c:pt idx="41">
                        <c:v>9</c:v>
                      </c:pt>
                      <c:pt idx="42">
                        <c:v>7</c:v>
                      </c:pt>
                      <c:pt idx="43">
                        <c:v>13</c:v>
                      </c:pt>
                      <c:pt idx="44">
                        <c:v>2</c:v>
                      </c:pt>
                      <c:pt idx="45">
                        <c:v>2</c:v>
                      </c:pt>
                      <c:pt idx="46">
                        <c:v>2</c:v>
                      </c:pt>
                      <c:pt idx="47">
                        <c:v>2</c:v>
                      </c:pt>
                      <c:pt idx="48">
                        <c:v>2</c:v>
                      </c:pt>
                      <c:pt idx="49">
                        <c:v>2</c:v>
                      </c:pt>
                      <c:pt idx="50">
                        <c:v>1</c:v>
                      </c:pt>
                      <c:pt idx="51">
                        <c:v>1</c:v>
                      </c:pt>
                      <c:pt idx="52">
                        <c:v>2</c:v>
                      </c:pt>
                      <c:pt idx="53">
                        <c:v>13</c:v>
                      </c:pt>
                      <c:pt idx="54">
                        <c:v>6</c:v>
                      </c:pt>
                      <c:pt idx="55">
                        <c:v>1</c:v>
                      </c:pt>
                      <c:pt idx="56">
                        <c:v>1</c:v>
                      </c:pt>
                      <c:pt idx="57">
                        <c:v>1</c:v>
                      </c:pt>
                      <c:pt idx="58">
                        <c:v>7</c:v>
                      </c:pt>
                      <c:pt idx="59">
                        <c:v>5</c:v>
                      </c:pt>
                      <c:pt idx="60">
                        <c:v>5</c:v>
                      </c:pt>
                      <c:pt idx="61">
                        <c:v>2</c:v>
                      </c:pt>
                      <c:pt idx="62">
                        <c:v>2</c:v>
                      </c:pt>
                      <c:pt idx="63">
                        <c:v>2</c:v>
                      </c:pt>
                      <c:pt idx="64">
                        <c:v>2</c:v>
                      </c:pt>
                      <c:pt idx="65">
                        <c:v>11</c:v>
                      </c:pt>
                      <c:pt idx="66">
                        <c:v>2</c:v>
                      </c:pt>
                      <c:pt idx="67">
                        <c:v>2</c:v>
                      </c:pt>
                      <c:pt idx="68">
                        <c:v>1</c:v>
                      </c:pt>
                      <c:pt idx="69">
                        <c:v>9</c:v>
                      </c:pt>
                      <c:pt idx="70">
                        <c:v>1</c:v>
                      </c:pt>
                      <c:pt idx="71">
                        <c:v>1</c:v>
                      </c:pt>
                      <c:pt idx="72">
                        <c:v>2</c:v>
                      </c:pt>
                      <c:pt idx="73">
                        <c:v>2</c:v>
                      </c:pt>
                      <c:pt idx="74">
                        <c:v>1</c:v>
                      </c:pt>
                      <c:pt idx="75">
                        <c:v>1</c:v>
                      </c:pt>
                      <c:pt idx="76">
                        <c:v>2</c:v>
                      </c:pt>
                      <c:pt idx="77">
                        <c:v>1</c:v>
                      </c:pt>
                      <c:pt idx="78">
                        <c:v>13</c:v>
                      </c:pt>
                      <c:pt idx="79">
                        <c:v>13</c:v>
                      </c:pt>
                      <c:pt idx="80">
                        <c:v>1</c:v>
                      </c:pt>
                      <c:pt idx="81">
                        <c:v>6</c:v>
                      </c:pt>
                      <c:pt idx="82">
                        <c:v>1</c:v>
                      </c:pt>
                      <c:pt idx="83">
                        <c:v>1</c:v>
                      </c:pt>
                      <c:pt idx="84">
                        <c:v>2</c:v>
                      </c:pt>
                      <c:pt idx="85">
                        <c:v>2</c:v>
                      </c:pt>
                      <c:pt idx="86">
                        <c:v>1</c:v>
                      </c:pt>
                      <c:pt idx="87">
                        <c:v>1</c:v>
                      </c:pt>
                      <c:pt idx="88">
                        <c:v>2</c:v>
                      </c:pt>
                      <c:pt idx="89">
                        <c:v>2</c:v>
                      </c:pt>
                      <c:pt idx="90">
                        <c:v>2</c:v>
                      </c:pt>
                      <c:pt idx="91">
                        <c:v>2</c:v>
                      </c:pt>
                      <c:pt idx="92">
                        <c:v>2</c:v>
                      </c:pt>
                      <c:pt idx="93">
                        <c:v>2</c:v>
                      </c:pt>
                      <c:pt idx="94">
                        <c:v>1</c:v>
                      </c:pt>
                      <c:pt idx="95">
                        <c:v>11</c:v>
                      </c:pt>
                      <c:pt idx="96">
                        <c:v>11</c:v>
                      </c:pt>
                      <c:pt idx="97">
                        <c:v>7</c:v>
                      </c:pt>
                      <c:pt idx="98">
                        <c:v>1</c:v>
                      </c:pt>
                      <c:pt idx="99">
                        <c:v>1</c:v>
                      </c:pt>
                      <c:pt idx="100">
                        <c:v>2</c:v>
                      </c:pt>
                      <c:pt idx="101">
                        <c:v>3</c:v>
                      </c:pt>
                      <c:pt idx="102">
                        <c:v>3</c:v>
                      </c:pt>
                      <c:pt idx="103">
                        <c:v>2</c:v>
                      </c:pt>
                      <c:pt idx="104">
                        <c:v>2</c:v>
                      </c:pt>
                      <c:pt idx="105">
                        <c:v>4</c:v>
                      </c:pt>
                      <c:pt idx="106">
                        <c:v>4</c:v>
                      </c:pt>
                      <c:pt idx="107">
                        <c:v>4</c:v>
                      </c:pt>
                      <c:pt idx="108">
                        <c:v>3</c:v>
                      </c:pt>
                      <c:pt idx="109">
                        <c:v>5</c:v>
                      </c:pt>
                      <c:pt idx="110">
                        <c:v>5</c:v>
                      </c:pt>
                      <c:pt idx="111">
                        <c:v>4</c:v>
                      </c:pt>
                      <c:pt idx="112">
                        <c:v>4</c:v>
                      </c:pt>
                      <c:pt idx="113">
                        <c:v>4</c:v>
                      </c:pt>
                      <c:pt idx="114">
                        <c:v>4</c:v>
                      </c:pt>
                      <c:pt idx="115">
                        <c:v>4</c:v>
                      </c:pt>
                      <c:pt idx="116">
                        <c:v>7</c:v>
                      </c:pt>
                      <c:pt idx="117">
                        <c:v>14</c:v>
                      </c:pt>
                      <c:pt idx="118">
                        <c:v>2</c:v>
                      </c:pt>
                      <c:pt idx="119">
                        <c:v>5</c:v>
                      </c:pt>
                      <c:pt idx="120">
                        <c:v>4</c:v>
                      </c:pt>
                      <c:pt idx="121">
                        <c:v>1</c:v>
                      </c:pt>
                      <c:pt idx="122">
                        <c:v>5</c:v>
                      </c:pt>
                      <c:pt idx="123">
                        <c:v>5</c:v>
                      </c:pt>
                      <c:pt idx="124">
                        <c:v>11</c:v>
                      </c:pt>
                      <c:pt idx="125">
                        <c:v>2</c:v>
                      </c:pt>
                      <c:pt idx="126">
                        <c:v>5</c:v>
                      </c:pt>
                      <c:pt idx="127">
                        <c:v>5</c:v>
                      </c:pt>
                      <c:pt idx="128">
                        <c:v>5</c:v>
                      </c:pt>
                      <c:pt idx="129">
                        <c:v>5</c:v>
                      </c:pt>
                      <c:pt idx="130">
                        <c:v>5</c:v>
                      </c:pt>
                      <c:pt idx="131">
                        <c:v>11</c:v>
                      </c:pt>
                      <c:pt idx="132">
                        <c:v>1</c:v>
                      </c:pt>
                      <c:pt idx="133">
                        <c:v>2</c:v>
                      </c:pt>
                      <c:pt idx="134">
                        <c:v>3</c:v>
                      </c:pt>
                      <c:pt idx="135">
                        <c:v>14</c:v>
                      </c:pt>
                      <c:pt idx="136">
                        <c:v>9</c:v>
                      </c:pt>
                      <c:pt idx="137">
                        <c:v>9</c:v>
                      </c:pt>
                      <c:pt idx="138">
                        <c:v>1</c:v>
                      </c:pt>
                      <c:pt idx="139">
                        <c:v>1</c:v>
                      </c:pt>
                      <c:pt idx="140">
                        <c:v>1</c:v>
                      </c:pt>
                      <c:pt idx="141">
                        <c:v>2</c:v>
                      </c:pt>
                      <c:pt idx="142">
                        <c:v>2</c:v>
                      </c:pt>
                      <c:pt idx="143">
                        <c:v>13</c:v>
                      </c:pt>
                      <c:pt idx="144">
                        <c:v>4</c:v>
                      </c:pt>
                      <c:pt idx="145">
                        <c:v>4</c:v>
                      </c:pt>
                      <c:pt idx="146">
                        <c:v>2</c:v>
                      </c:pt>
                      <c:pt idx="147">
                        <c:v>1</c:v>
                      </c:pt>
                      <c:pt idx="148">
                        <c:v>2</c:v>
                      </c:pt>
                      <c:pt idx="149">
                        <c:v>1</c:v>
                      </c:pt>
                      <c:pt idx="150">
                        <c:v>1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1</c:v>
                      </c:pt>
                      <c:pt idx="154">
                        <c:v>7</c:v>
                      </c:pt>
                      <c:pt idx="155">
                        <c:v>1</c:v>
                      </c:pt>
                      <c:pt idx="156">
                        <c:v>9</c:v>
                      </c:pt>
                      <c:pt idx="157">
                        <c:v>9</c:v>
                      </c:pt>
                      <c:pt idx="158">
                        <c:v>9</c:v>
                      </c:pt>
                      <c:pt idx="159">
                        <c:v>13</c:v>
                      </c:pt>
                      <c:pt idx="160">
                        <c:v>1</c:v>
                      </c:pt>
                      <c:pt idx="161">
                        <c:v>1</c:v>
                      </c:pt>
                      <c:pt idx="162">
                        <c:v>10</c:v>
                      </c:pt>
                      <c:pt idx="163">
                        <c:v>7</c:v>
                      </c:pt>
                      <c:pt idx="164">
                        <c:v>10</c:v>
                      </c:pt>
                      <c:pt idx="165">
                        <c:v>10</c:v>
                      </c:pt>
                      <c:pt idx="166">
                        <c:v>6</c:v>
                      </c:pt>
                      <c:pt idx="167">
                        <c:v>9</c:v>
                      </c:pt>
                      <c:pt idx="168">
                        <c:v>5</c:v>
                      </c:pt>
                      <c:pt idx="169">
                        <c:v>14</c:v>
                      </c:pt>
                      <c:pt idx="170">
                        <c:v>5</c:v>
                      </c:pt>
                      <c:pt idx="171">
                        <c:v>9</c:v>
                      </c:pt>
                      <c:pt idx="172">
                        <c:v>1</c:v>
                      </c:pt>
                      <c:pt idx="173">
                        <c:v>7</c:v>
                      </c:pt>
                      <c:pt idx="174">
                        <c:v>7</c:v>
                      </c:pt>
                      <c:pt idx="175">
                        <c:v>4</c:v>
                      </c:pt>
                      <c:pt idx="176">
                        <c:v>4</c:v>
                      </c:pt>
                      <c:pt idx="177">
                        <c:v>7</c:v>
                      </c:pt>
                      <c:pt idx="178">
                        <c:v>1</c:v>
                      </c:pt>
                      <c:pt idx="179">
                        <c:v>1</c:v>
                      </c:pt>
                      <c:pt idx="180">
                        <c:v>1</c:v>
                      </c:pt>
                      <c:pt idx="181">
                        <c:v>9</c:v>
                      </c:pt>
                      <c:pt idx="182">
                        <c:v>5</c:v>
                      </c:pt>
                      <c:pt idx="183">
                        <c:v>5</c:v>
                      </c:pt>
                      <c:pt idx="184">
                        <c:v>2</c:v>
                      </c:pt>
                      <c:pt idx="185">
                        <c:v>10</c:v>
                      </c:pt>
                      <c:pt idx="186">
                        <c:v>10</c:v>
                      </c:pt>
                      <c:pt idx="187">
                        <c:v>7</c:v>
                      </c:pt>
                      <c:pt idx="188">
                        <c:v>7</c:v>
                      </c:pt>
                      <c:pt idx="189">
                        <c:v>7</c:v>
                      </c:pt>
                      <c:pt idx="190">
                        <c:v>7</c:v>
                      </c:pt>
                      <c:pt idx="191">
                        <c:v>7</c:v>
                      </c:pt>
                      <c:pt idx="192">
                        <c:v>7</c:v>
                      </c:pt>
                      <c:pt idx="193">
                        <c:v>7</c:v>
                      </c:pt>
                      <c:pt idx="194">
                        <c:v>2</c:v>
                      </c:pt>
                      <c:pt idx="195">
                        <c:v>2</c:v>
                      </c:pt>
                      <c:pt idx="196">
                        <c:v>10</c:v>
                      </c:pt>
                      <c:pt idx="197">
                        <c:v>7</c:v>
                      </c:pt>
                      <c:pt idx="198">
                        <c:v>12</c:v>
                      </c:pt>
                      <c:pt idx="199">
                        <c:v>2</c:v>
                      </c:pt>
                      <c:pt idx="200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Stations!$R$4:$R$204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1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1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1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1</c:v>
                      </c:pt>
                      <c:pt idx="21">
                        <c:v>0</c:v>
                      </c:pt>
                      <c:pt idx="22">
                        <c:v>1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1</c:v>
                      </c:pt>
                      <c:pt idx="27">
                        <c:v>1</c:v>
                      </c:pt>
                      <c:pt idx="28">
                        <c:v>0</c:v>
                      </c:pt>
                      <c:pt idx="29">
                        <c:v>1</c:v>
                      </c:pt>
                      <c:pt idx="30">
                        <c:v>1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1</c:v>
                      </c:pt>
                      <c:pt idx="38">
                        <c:v>1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1</c:v>
                      </c:pt>
                      <c:pt idx="42">
                        <c:v>1</c:v>
                      </c:pt>
                      <c:pt idx="43">
                        <c:v>1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1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1</c:v>
                      </c:pt>
                      <c:pt idx="54">
                        <c:v>1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1</c:v>
                      </c:pt>
                      <c:pt idx="59">
                        <c:v>1</c:v>
                      </c:pt>
                      <c:pt idx="60">
                        <c:v>1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1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1</c:v>
                      </c:pt>
                      <c:pt idx="79">
                        <c:v>1</c:v>
                      </c:pt>
                      <c:pt idx="80">
                        <c:v>0</c:v>
                      </c:pt>
                      <c:pt idx="81">
                        <c:v>1</c:v>
                      </c:pt>
                      <c:pt idx="82">
                        <c:v>0</c:v>
                      </c:pt>
                      <c:pt idx="83">
                        <c:v>1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1</c:v>
                      </c:pt>
                      <c:pt idx="96">
                        <c:v>1</c:v>
                      </c:pt>
                      <c:pt idx="97">
                        <c:v>1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1</c:v>
                      </c:pt>
                      <c:pt idx="101">
                        <c:v>1</c:v>
                      </c:pt>
                      <c:pt idx="102">
                        <c:v>1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1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0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1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1</c:v>
                      </c:pt>
                      <c:pt idx="120">
                        <c:v>1</c:v>
                      </c:pt>
                      <c:pt idx="121">
                        <c:v>0</c:v>
                      </c:pt>
                      <c:pt idx="122">
                        <c:v>1</c:v>
                      </c:pt>
                      <c:pt idx="123">
                        <c:v>1</c:v>
                      </c:pt>
                      <c:pt idx="124">
                        <c:v>1</c:v>
                      </c:pt>
                      <c:pt idx="125">
                        <c:v>0</c:v>
                      </c:pt>
                      <c:pt idx="126">
                        <c:v>1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0</c:v>
                      </c:pt>
                      <c:pt idx="131">
                        <c:v>1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1</c:v>
                      </c:pt>
                      <c:pt idx="135">
                        <c:v>1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1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1</c:v>
                      </c:pt>
                      <c:pt idx="157">
                        <c:v>0</c:v>
                      </c:pt>
                      <c:pt idx="158">
                        <c:v>1</c:v>
                      </c:pt>
                      <c:pt idx="159">
                        <c:v>1</c:v>
                      </c:pt>
                      <c:pt idx="160">
                        <c:v>0</c:v>
                      </c:pt>
                      <c:pt idx="161">
                        <c:v>1</c:v>
                      </c:pt>
                      <c:pt idx="162">
                        <c:v>1</c:v>
                      </c:pt>
                      <c:pt idx="163">
                        <c:v>1</c:v>
                      </c:pt>
                      <c:pt idx="164">
                        <c:v>1</c:v>
                      </c:pt>
                      <c:pt idx="165">
                        <c:v>0</c:v>
                      </c:pt>
                      <c:pt idx="166">
                        <c:v>1</c:v>
                      </c:pt>
                      <c:pt idx="167">
                        <c:v>1</c:v>
                      </c:pt>
                      <c:pt idx="168">
                        <c:v>1</c:v>
                      </c:pt>
                      <c:pt idx="169">
                        <c:v>1</c:v>
                      </c:pt>
                      <c:pt idx="170">
                        <c:v>1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1</c:v>
                      </c:pt>
                      <c:pt idx="174">
                        <c:v>1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1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1</c:v>
                      </c:pt>
                      <c:pt idx="182">
                        <c:v>1</c:v>
                      </c:pt>
                      <c:pt idx="183">
                        <c:v>1</c:v>
                      </c:pt>
                      <c:pt idx="184">
                        <c:v>0</c:v>
                      </c:pt>
                      <c:pt idx="185">
                        <c:v>1</c:v>
                      </c:pt>
                      <c:pt idx="186">
                        <c:v>1</c:v>
                      </c:pt>
                      <c:pt idx="187">
                        <c:v>1</c:v>
                      </c:pt>
                      <c:pt idx="188">
                        <c:v>0</c:v>
                      </c:pt>
                      <c:pt idx="189">
                        <c:v>1</c:v>
                      </c:pt>
                      <c:pt idx="190">
                        <c:v>1</c:v>
                      </c:pt>
                      <c:pt idx="191">
                        <c:v>0</c:v>
                      </c:pt>
                      <c:pt idx="192">
                        <c:v>1</c:v>
                      </c:pt>
                      <c:pt idx="193">
                        <c:v>1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1</c:v>
                      </c:pt>
                      <c:pt idx="198">
                        <c:v>1</c:v>
                      </c:pt>
                      <c:pt idx="199">
                        <c:v>0</c:v>
                      </c:pt>
                      <c:pt idx="20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5BCB-4F80-B94A-114C9DA0A7A5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Stations!$S$3</c15:sqref>
                        </c15:formulaRef>
                      </c:ext>
                    </c:extLst>
                    <c:strCache>
                      <c:ptCount val="1"/>
                      <c:pt idx="0">
                        <c:v>Effective Nodal Tariff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Stations!$J$4:$J$204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1</c:v>
                      </c:pt>
                      <c:pt idx="1">
                        <c:v>1</c:v>
                      </c:pt>
                      <c:pt idx="2">
                        <c:v>10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1</c:v>
                      </c:pt>
                      <c:pt idx="6">
                        <c:v>2</c:v>
                      </c:pt>
                      <c:pt idx="7">
                        <c:v>2</c:v>
                      </c:pt>
                      <c:pt idx="8">
                        <c:v>10</c:v>
                      </c:pt>
                      <c:pt idx="9">
                        <c:v>1</c:v>
                      </c:pt>
                      <c:pt idx="10">
                        <c:v>1</c:v>
                      </c:pt>
                      <c:pt idx="11">
                        <c:v>7</c:v>
                      </c:pt>
                      <c:pt idx="12">
                        <c:v>7</c:v>
                      </c:pt>
                      <c:pt idx="13">
                        <c:v>2</c:v>
                      </c:pt>
                      <c:pt idx="14">
                        <c:v>1</c:v>
                      </c:pt>
                      <c:pt idx="15">
                        <c:v>2</c:v>
                      </c:pt>
                      <c:pt idx="16">
                        <c:v>2</c:v>
                      </c:pt>
                      <c:pt idx="17">
                        <c:v>3</c:v>
                      </c:pt>
                      <c:pt idx="18">
                        <c:v>6</c:v>
                      </c:pt>
                      <c:pt idx="19">
                        <c:v>6</c:v>
                      </c:pt>
                      <c:pt idx="20">
                        <c:v>11</c:v>
                      </c:pt>
                      <c:pt idx="21">
                        <c:v>11</c:v>
                      </c:pt>
                      <c:pt idx="22">
                        <c:v>9</c:v>
                      </c:pt>
                      <c:pt idx="23">
                        <c:v>9</c:v>
                      </c:pt>
                      <c:pt idx="24">
                        <c:v>9</c:v>
                      </c:pt>
                      <c:pt idx="25">
                        <c:v>9</c:v>
                      </c:pt>
                      <c:pt idx="26">
                        <c:v>12</c:v>
                      </c:pt>
                      <c:pt idx="27">
                        <c:v>12</c:v>
                      </c:pt>
                      <c:pt idx="28">
                        <c:v>11</c:v>
                      </c:pt>
                      <c:pt idx="29">
                        <c:v>4</c:v>
                      </c:pt>
                      <c:pt idx="30">
                        <c:v>4</c:v>
                      </c:pt>
                      <c:pt idx="31">
                        <c:v>11</c:v>
                      </c:pt>
                      <c:pt idx="32">
                        <c:v>1</c:v>
                      </c:pt>
                      <c:pt idx="33">
                        <c:v>1</c:v>
                      </c:pt>
                      <c:pt idx="34">
                        <c:v>2</c:v>
                      </c:pt>
                      <c:pt idx="35">
                        <c:v>2</c:v>
                      </c:pt>
                      <c:pt idx="36">
                        <c:v>1</c:v>
                      </c:pt>
                      <c:pt idx="37">
                        <c:v>6</c:v>
                      </c:pt>
                      <c:pt idx="38">
                        <c:v>6</c:v>
                      </c:pt>
                      <c:pt idx="39">
                        <c:v>1</c:v>
                      </c:pt>
                      <c:pt idx="40">
                        <c:v>1</c:v>
                      </c:pt>
                      <c:pt idx="41">
                        <c:v>9</c:v>
                      </c:pt>
                      <c:pt idx="42">
                        <c:v>7</c:v>
                      </c:pt>
                      <c:pt idx="43">
                        <c:v>13</c:v>
                      </c:pt>
                      <c:pt idx="44">
                        <c:v>2</c:v>
                      </c:pt>
                      <c:pt idx="45">
                        <c:v>2</c:v>
                      </c:pt>
                      <c:pt idx="46">
                        <c:v>2</c:v>
                      </c:pt>
                      <c:pt idx="47">
                        <c:v>2</c:v>
                      </c:pt>
                      <c:pt idx="48">
                        <c:v>2</c:v>
                      </c:pt>
                      <c:pt idx="49">
                        <c:v>2</c:v>
                      </c:pt>
                      <c:pt idx="50">
                        <c:v>1</c:v>
                      </c:pt>
                      <c:pt idx="51">
                        <c:v>1</c:v>
                      </c:pt>
                      <c:pt idx="52">
                        <c:v>2</c:v>
                      </c:pt>
                      <c:pt idx="53">
                        <c:v>13</c:v>
                      </c:pt>
                      <c:pt idx="54">
                        <c:v>6</c:v>
                      </c:pt>
                      <c:pt idx="55">
                        <c:v>1</c:v>
                      </c:pt>
                      <c:pt idx="56">
                        <c:v>1</c:v>
                      </c:pt>
                      <c:pt idx="57">
                        <c:v>1</c:v>
                      </c:pt>
                      <c:pt idx="58">
                        <c:v>7</c:v>
                      </c:pt>
                      <c:pt idx="59">
                        <c:v>5</c:v>
                      </c:pt>
                      <c:pt idx="60">
                        <c:v>5</c:v>
                      </c:pt>
                      <c:pt idx="61">
                        <c:v>2</c:v>
                      </c:pt>
                      <c:pt idx="62">
                        <c:v>2</c:v>
                      </c:pt>
                      <c:pt idx="63">
                        <c:v>2</c:v>
                      </c:pt>
                      <c:pt idx="64">
                        <c:v>2</c:v>
                      </c:pt>
                      <c:pt idx="65">
                        <c:v>11</c:v>
                      </c:pt>
                      <c:pt idx="66">
                        <c:v>2</c:v>
                      </c:pt>
                      <c:pt idx="67">
                        <c:v>2</c:v>
                      </c:pt>
                      <c:pt idx="68">
                        <c:v>1</c:v>
                      </c:pt>
                      <c:pt idx="69">
                        <c:v>9</c:v>
                      </c:pt>
                      <c:pt idx="70">
                        <c:v>1</c:v>
                      </c:pt>
                      <c:pt idx="71">
                        <c:v>1</c:v>
                      </c:pt>
                      <c:pt idx="72">
                        <c:v>2</c:v>
                      </c:pt>
                      <c:pt idx="73">
                        <c:v>2</c:v>
                      </c:pt>
                      <c:pt idx="74">
                        <c:v>1</c:v>
                      </c:pt>
                      <c:pt idx="75">
                        <c:v>1</c:v>
                      </c:pt>
                      <c:pt idx="76">
                        <c:v>2</c:v>
                      </c:pt>
                      <c:pt idx="77">
                        <c:v>1</c:v>
                      </c:pt>
                      <c:pt idx="78">
                        <c:v>13</c:v>
                      </c:pt>
                      <c:pt idx="79">
                        <c:v>13</c:v>
                      </c:pt>
                      <c:pt idx="80">
                        <c:v>1</c:v>
                      </c:pt>
                      <c:pt idx="81">
                        <c:v>6</c:v>
                      </c:pt>
                      <c:pt idx="82">
                        <c:v>1</c:v>
                      </c:pt>
                      <c:pt idx="83">
                        <c:v>1</c:v>
                      </c:pt>
                      <c:pt idx="84">
                        <c:v>2</c:v>
                      </c:pt>
                      <c:pt idx="85">
                        <c:v>2</c:v>
                      </c:pt>
                      <c:pt idx="86">
                        <c:v>1</c:v>
                      </c:pt>
                      <c:pt idx="87">
                        <c:v>1</c:v>
                      </c:pt>
                      <c:pt idx="88">
                        <c:v>2</c:v>
                      </c:pt>
                      <c:pt idx="89">
                        <c:v>2</c:v>
                      </c:pt>
                      <c:pt idx="90">
                        <c:v>2</c:v>
                      </c:pt>
                      <c:pt idx="91">
                        <c:v>2</c:v>
                      </c:pt>
                      <c:pt idx="92">
                        <c:v>2</c:v>
                      </c:pt>
                      <c:pt idx="93">
                        <c:v>2</c:v>
                      </c:pt>
                      <c:pt idx="94">
                        <c:v>1</c:v>
                      </c:pt>
                      <c:pt idx="95">
                        <c:v>11</c:v>
                      </c:pt>
                      <c:pt idx="96">
                        <c:v>11</c:v>
                      </c:pt>
                      <c:pt idx="97">
                        <c:v>7</c:v>
                      </c:pt>
                      <c:pt idx="98">
                        <c:v>1</c:v>
                      </c:pt>
                      <c:pt idx="99">
                        <c:v>1</c:v>
                      </c:pt>
                      <c:pt idx="100">
                        <c:v>2</c:v>
                      </c:pt>
                      <c:pt idx="101">
                        <c:v>3</c:v>
                      </c:pt>
                      <c:pt idx="102">
                        <c:v>3</c:v>
                      </c:pt>
                      <c:pt idx="103">
                        <c:v>2</c:v>
                      </c:pt>
                      <c:pt idx="104">
                        <c:v>2</c:v>
                      </c:pt>
                      <c:pt idx="105">
                        <c:v>4</c:v>
                      </c:pt>
                      <c:pt idx="106">
                        <c:v>4</c:v>
                      </c:pt>
                      <c:pt idx="107">
                        <c:v>4</c:v>
                      </c:pt>
                      <c:pt idx="108">
                        <c:v>3</c:v>
                      </c:pt>
                      <c:pt idx="109">
                        <c:v>5</c:v>
                      </c:pt>
                      <c:pt idx="110">
                        <c:v>5</c:v>
                      </c:pt>
                      <c:pt idx="111">
                        <c:v>4</c:v>
                      </c:pt>
                      <c:pt idx="112">
                        <c:v>4</c:v>
                      </c:pt>
                      <c:pt idx="113">
                        <c:v>4</c:v>
                      </c:pt>
                      <c:pt idx="114">
                        <c:v>4</c:v>
                      </c:pt>
                      <c:pt idx="115">
                        <c:v>4</c:v>
                      </c:pt>
                      <c:pt idx="116">
                        <c:v>7</c:v>
                      </c:pt>
                      <c:pt idx="117">
                        <c:v>14</c:v>
                      </c:pt>
                      <c:pt idx="118">
                        <c:v>2</c:v>
                      </c:pt>
                      <c:pt idx="119">
                        <c:v>5</c:v>
                      </c:pt>
                      <c:pt idx="120">
                        <c:v>4</c:v>
                      </c:pt>
                      <c:pt idx="121">
                        <c:v>1</c:v>
                      </c:pt>
                      <c:pt idx="122">
                        <c:v>5</c:v>
                      </c:pt>
                      <c:pt idx="123">
                        <c:v>5</c:v>
                      </c:pt>
                      <c:pt idx="124">
                        <c:v>11</c:v>
                      </c:pt>
                      <c:pt idx="125">
                        <c:v>2</c:v>
                      </c:pt>
                      <c:pt idx="126">
                        <c:v>5</c:v>
                      </c:pt>
                      <c:pt idx="127">
                        <c:v>5</c:v>
                      </c:pt>
                      <c:pt idx="128">
                        <c:v>5</c:v>
                      </c:pt>
                      <c:pt idx="129">
                        <c:v>5</c:v>
                      </c:pt>
                      <c:pt idx="130">
                        <c:v>5</c:v>
                      </c:pt>
                      <c:pt idx="131">
                        <c:v>11</c:v>
                      </c:pt>
                      <c:pt idx="132">
                        <c:v>1</c:v>
                      </c:pt>
                      <c:pt idx="133">
                        <c:v>2</c:v>
                      </c:pt>
                      <c:pt idx="134">
                        <c:v>3</c:v>
                      </c:pt>
                      <c:pt idx="135">
                        <c:v>14</c:v>
                      </c:pt>
                      <c:pt idx="136">
                        <c:v>9</c:v>
                      </c:pt>
                      <c:pt idx="137">
                        <c:v>9</c:v>
                      </c:pt>
                      <c:pt idx="138">
                        <c:v>1</c:v>
                      </c:pt>
                      <c:pt idx="139">
                        <c:v>1</c:v>
                      </c:pt>
                      <c:pt idx="140">
                        <c:v>1</c:v>
                      </c:pt>
                      <c:pt idx="141">
                        <c:v>2</c:v>
                      </c:pt>
                      <c:pt idx="142">
                        <c:v>2</c:v>
                      </c:pt>
                      <c:pt idx="143">
                        <c:v>13</c:v>
                      </c:pt>
                      <c:pt idx="144">
                        <c:v>4</c:v>
                      </c:pt>
                      <c:pt idx="145">
                        <c:v>4</c:v>
                      </c:pt>
                      <c:pt idx="146">
                        <c:v>2</c:v>
                      </c:pt>
                      <c:pt idx="147">
                        <c:v>1</c:v>
                      </c:pt>
                      <c:pt idx="148">
                        <c:v>2</c:v>
                      </c:pt>
                      <c:pt idx="149">
                        <c:v>1</c:v>
                      </c:pt>
                      <c:pt idx="150">
                        <c:v>1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1</c:v>
                      </c:pt>
                      <c:pt idx="154">
                        <c:v>7</c:v>
                      </c:pt>
                      <c:pt idx="155">
                        <c:v>1</c:v>
                      </c:pt>
                      <c:pt idx="156">
                        <c:v>9</c:v>
                      </c:pt>
                      <c:pt idx="157">
                        <c:v>9</c:v>
                      </c:pt>
                      <c:pt idx="158">
                        <c:v>9</c:v>
                      </c:pt>
                      <c:pt idx="159">
                        <c:v>13</c:v>
                      </c:pt>
                      <c:pt idx="160">
                        <c:v>1</c:v>
                      </c:pt>
                      <c:pt idx="161">
                        <c:v>1</c:v>
                      </c:pt>
                      <c:pt idx="162">
                        <c:v>10</c:v>
                      </c:pt>
                      <c:pt idx="163">
                        <c:v>7</c:v>
                      </c:pt>
                      <c:pt idx="164">
                        <c:v>10</c:v>
                      </c:pt>
                      <c:pt idx="165">
                        <c:v>10</c:v>
                      </c:pt>
                      <c:pt idx="166">
                        <c:v>6</c:v>
                      </c:pt>
                      <c:pt idx="167">
                        <c:v>9</c:v>
                      </c:pt>
                      <c:pt idx="168">
                        <c:v>5</c:v>
                      </c:pt>
                      <c:pt idx="169">
                        <c:v>14</c:v>
                      </c:pt>
                      <c:pt idx="170">
                        <c:v>5</c:v>
                      </c:pt>
                      <c:pt idx="171">
                        <c:v>9</c:v>
                      </c:pt>
                      <c:pt idx="172">
                        <c:v>1</c:v>
                      </c:pt>
                      <c:pt idx="173">
                        <c:v>7</c:v>
                      </c:pt>
                      <c:pt idx="174">
                        <c:v>7</c:v>
                      </c:pt>
                      <c:pt idx="175">
                        <c:v>4</c:v>
                      </c:pt>
                      <c:pt idx="176">
                        <c:v>4</c:v>
                      </c:pt>
                      <c:pt idx="177">
                        <c:v>7</c:v>
                      </c:pt>
                      <c:pt idx="178">
                        <c:v>1</c:v>
                      </c:pt>
                      <c:pt idx="179">
                        <c:v>1</c:v>
                      </c:pt>
                      <c:pt idx="180">
                        <c:v>1</c:v>
                      </c:pt>
                      <c:pt idx="181">
                        <c:v>9</c:v>
                      </c:pt>
                      <c:pt idx="182">
                        <c:v>5</c:v>
                      </c:pt>
                      <c:pt idx="183">
                        <c:v>5</c:v>
                      </c:pt>
                      <c:pt idx="184">
                        <c:v>2</c:v>
                      </c:pt>
                      <c:pt idx="185">
                        <c:v>10</c:v>
                      </c:pt>
                      <c:pt idx="186">
                        <c:v>10</c:v>
                      </c:pt>
                      <c:pt idx="187">
                        <c:v>7</c:v>
                      </c:pt>
                      <c:pt idx="188">
                        <c:v>7</c:v>
                      </c:pt>
                      <c:pt idx="189">
                        <c:v>7</c:v>
                      </c:pt>
                      <c:pt idx="190">
                        <c:v>7</c:v>
                      </c:pt>
                      <c:pt idx="191">
                        <c:v>7</c:v>
                      </c:pt>
                      <c:pt idx="192">
                        <c:v>7</c:v>
                      </c:pt>
                      <c:pt idx="193">
                        <c:v>7</c:v>
                      </c:pt>
                      <c:pt idx="194">
                        <c:v>2</c:v>
                      </c:pt>
                      <c:pt idx="195">
                        <c:v>2</c:v>
                      </c:pt>
                      <c:pt idx="196">
                        <c:v>10</c:v>
                      </c:pt>
                      <c:pt idx="197">
                        <c:v>7</c:v>
                      </c:pt>
                      <c:pt idx="198">
                        <c:v>12</c:v>
                      </c:pt>
                      <c:pt idx="199">
                        <c:v>2</c:v>
                      </c:pt>
                      <c:pt idx="200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Stations!$S$4:$S$204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21.542618370231182</c:v>
                      </c:pt>
                      <c:pt idx="1">
                        <c:v>24.997102498127397</c:v>
                      </c:pt>
                      <c:pt idx="2">
                        <c:v>4.8607445127858462</c:v>
                      </c:pt>
                      <c:pt idx="3">
                        <c:v>30.238074249931472</c:v>
                      </c:pt>
                      <c:pt idx="4">
                        <c:v>24.777629432323124</c:v>
                      </c:pt>
                      <c:pt idx="5">
                        <c:v>28.137095526522604</c:v>
                      </c:pt>
                      <c:pt idx="6">
                        <c:v>15.281119009440909</c:v>
                      </c:pt>
                      <c:pt idx="7">
                        <c:v>14.462305134423286</c:v>
                      </c:pt>
                      <c:pt idx="8">
                        <c:v>5.2840709492945308</c:v>
                      </c:pt>
                      <c:pt idx="9">
                        <c:v>22.661378902702836</c:v>
                      </c:pt>
                      <c:pt idx="10">
                        <c:v>24.121762403387383</c:v>
                      </c:pt>
                      <c:pt idx="11">
                        <c:v>0.46927433803879454</c:v>
                      </c:pt>
                      <c:pt idx="12">
                        <c:v>0.33190309305182847</c:v>
                      </c:pt>
                      <c:pt idx="13">
                        <c:v>16.190676467967275</c:v>
                      </c:pt>
                      <c:pt idx="14">
                        <c:v>22.034988816680528</c:v>
                      </c:pt>
                      <c:pt idx="15">
                        <c:v>10.804751270855753</c:v>
                      </c:pt>
                      <c:pt idx="16">
                        <c:v>11.138563870464024</c:v>
                      </c:pt>
                      <c:pt idx="17">
                        <c:v>7.556848897016593</c:v>
                      </c:pt>
                      <c:pt idx="18">
                        <c:v>1.2570240421898999</c:v>
                      </c:pt>
                      <c:pt idx="19">
                        <c:v>0.93707850280249416</c:v>
                      </c:pt>
                      <c:pt idx="20">
                        <c:v>-4.7370003130572957</c:v>
                      </c:pt>
                      <c:pt idx="21">
                        <c:v>-0.29760004594982553</c:v>
                      </c:pt>
                      <c:pt idx="22">
                        <c:v>-2.4921288205120384</c:v>
                      </c:pt>
                      <c:pt idx="23">
                        <c:v>1.151801250202017</c:v>
                      </c:pt>
                      <c:pt idx="24">
                        <c:v>1.1132476922414714</c:v>
                      </c:pt>
                      <c:pt idx="25">
                        <c:v>1.0782410425438969</c:v>
                      </c:pt>
                      <c:pt idx="26">
                        <c:v>-1.6661669578542706</c:v>
                      </c:pt>
                      <c:pt idx="27">
                        <c:v>-1.6593448689368557</c:v>
                      </c:pt>
                      <c:pt idx="28">
                        <c:v>1.3443776782636294</c:v>
                      </c:pt>
                      <c:pt idx="29">
                        <c:v>3.1983061422905608</c:v>
                      </c:pt>
                      <c:pt idx="30">
                        <c:v>3.3605539687195005</c:v>
                      </c:pt>
                      <c:pt idx="31">
                        <c:v>1.927165273775983</c:v>
                      </c:pt>
                      <c:pt idx="32">
                        <c:v>21.005056110404652</c:v>
                      </c:pt>
                      <c:pt idx="33">
                        <c:v>21.005056110404652</c:v>
                      </c:pt>
                      <c:pt idx="34">
                        <c:v>10.592149442942123</c:v>
                      </c:pt>
                      <c:pt idx="35">
                        <c:v>10.413143784221429</c:v>
                      </c:pt>
                      <c:pt idx="36">
                        <c:v>25.094816135713796</c:v>
                      </c:pt>
                      <c:pt idx="37">
                        <c:v>2.616534388122298</c:v>
                      </c:pt>
                      <c:pt idx="38">
                        <c:v>2.555907665543403</c:v>
                      </c:pt>
                      <c:pt idx="39">
                        <c:v>26.003294478248495</c:v>
                      </c:pt>
                      <c:pt idx="40">
                        <c:v>25.9788513050303</c:v>
                      </c:pt>
                      <c:pt idx="41">
                        <c:v>-3.2348075834249603</c:v>
                      </c:pt>
                      <c:pt idx="42">
                        <c:v>4.3991771941836015</c:v>
                      </c:pt>
                      <c:pt idx="43">
                        <c:v>-0.25565200758083634</c:v>
                      </c:pt>
                      <c:pt idx="44">
                        <c:v>36.793232271264507</c:v>
                      </c:pt>
                      <c:pt idx="45">
                        <c:v>38.692279534758001</c:v>
                      </c:pt>
                      <c:pt idx="46">
                        <c:v>6.4255164531143834</c:v>
                      </c:pt>
                      <c:pt idx="47">
                        <c:v>11.323508830527519</c:v>
                      </c:pt>
                      <c:pt idx="48">
                        <c:v>11.314226388108933</c:v>
                      </c:pt>
                      <c:pt idx="49">
                        <c:v>11.193281623655011</c:v>
                      </c:pt>
                      <c:pt idx="50">
                        <c:v>24.777629432323138</c:v>
                      </c:pt>
                      <c:pt idx="51">
                        <c:v>24.777629432323138</c:v>
                      </c:pt>
                      <c:pt idx="52">
                        <c:v>16.076286114506608</c:v>
                      </c:pt>
                      <c:pt idx="53">
                        <c:v>-2.3765137382882546</c:v>
                      </c:pt>
                      <c:pt idx="54">
                        <c:v>4.2172265372044109</c:v>
                      </c:pt>
                      <c:pt idx="55">
                        <c:v>21.679725763128005</c:v>
                      </c:pt>
                      <c:pt idx="56">
                        <c:v>21.679725763128005</c:v>
                      </c:pt>
                      <c:pt idx="57">
                        <c:v>37.176325486552685</c:v>
                      </c:pt>
                      <c:pt idx="58">
                        <c:v>1.731239820245384</c:v>
                      </c:pt>
                      <c:pt idx="59">
                        <c:v>5.7535251152735167</c:v>
                      </c:pt>
                      <c:pt idx="60">
                        <c:v>5.7535251152735167</c:v>
                      </c:pt>
                      <c:pt idx="61">
                        <c:v>9.7818221484442596</c:v>
                      </c:pt>
                      <c:pt idx="62">
                        <c:v>10.392750268226752</c:v>
                      </c:pt>
                      <c:pt idx="63">
                        <c:v>10.273226635396181</c:v>
                      </c:pt>
                      <c:pt idx="64">
                        <c:v>10.122596329547594</c:v>
                      </c:pt>
                      <c:pt idx="65">
                        <c:v>1.9118485251352662</c:v>
                      </c:pt>
                      <c:pt idx="66">
                        <c:v>16.77232251378048</c:v>
                      </c:pt>
                      <c:pt idx="67">
                        <c:v>16.77232251378048</c:v>
                      </c:pt>
                      <c:pt idx="68">
                        <c:v>28.811665810782522</c:v>
                      </c:pt>
                      <c:pt idx="69">
                        <c:v>0.54664793260596445</c:v>
                      </c:pt>
                      <c:pt idx="70">
                        <c:v>28.111609251349904</c:v>
                      </c:pt>
                      <c:pt idx="71">
                        <c:v>19.748294680843532</c:v>
                      </c:pt>
                      <c:pt idx="72">
                        <c:v>9.2563520263395311</c:v>
                      </c:pt>
                      <c:pt idx="73">
                        <c:v>9.083470570221472</c:v>
                      </c:pt>
                      <c:pt idx="74">
                        <c:v>25.452867791157807</c:v>
                      </c:pt>
                      <c:pt idx="75">
                        <c:v>25.452867791157807</c:v>
                      </c:pt>
                      <c:pt idx="76">
                        <c:v>11.383548355519554</c:v>
                      </c:pt>
                      <c:pt idx="77">
                        <c:v>25.89196105645906</c:v>
                      </c:pt>
                      <c:pt idx="78">
                        <c:v>-6.6791223702446816</c:v>
                      </c:pt>
                      <c:pt idx="79">
                        <c:v>-4.2519678528301927</c:v>
                      </c:pt>
                      <c:pt idx="80">
                        <c:v>27.739242603912437</c:v>
                      </c:pt>
                      <c:pt idx="81">
                        <c:v>3.9824288076743861</c:v>
                      </c:pt>
                      <c:pt idx="82">
                        <c:v>24.819017990005804</c:v>
                      </c:pt>
                      <c:pt idx="83">
                        <c:v>8.0818239799926168</c:v>
                      </c:pt>
                      <c:pt idx="84">
                        <c:v>11.762867542362546</c:v>
                      </c:pt>
                      <c:pt idx="85">
                        <c:v>11.040530728054796</c:v>
                      </c:pt>
                      <c:pt idx="86">
                        <c:v>22.273215736207749</c:v>
                      </c:pt>
                      <c:pt idx="87">
                        <c:v>24.757249842074032</c:v>
                      </c:pt>
                      <c:pt idx="88">
                        <c:v>16.010964380873805</c:v>
                      </c:pt>
                      <c:pt idx="89">
                        <c:v>16.539307892042448</c:v>
                      </c:pt>
                      <c:pt idx="90">
                        <c:v>16.797427389041193</c:v>
                      </c:pt>
                      <c:pt idx="91">
                        <c:v>16.010964380873805</c:v>
                      </c:pt>
                      <c:pt idx="92">
                        <c:v>16.539307892042448</c:v>
                      </c:pt>
                      <c:pt idx="93">
                        <c:v>16.797427389041193</c:v>
                      </c:pt>
                      <c:pt idx="94">
                        <c:v>34.565759447217346</c:v>
                      </c:pt>
                      <c:pt idx="95">
                        <c:v>-2.6659287892453758</c:v>
                      </c:pt>
                      <c:pt idx="96">
                        <c:v>-3.0681820343561403</c:v>
                      </c:pt>
                      <c:pt idx="97">
                        <c:v>1.119276622613357</c:v>
                      </c:pt>
                      <c:pt idx="98">
                        <c:v>20.463445706892518</c:v>
                      </c:pt>
                      <c:pt idx="99">
                        <c:v>20.233995506132324</c:v>
                      </c:pt>
                      <c:pt idx="100">
                        <c:v>16.737265704630047</c:v>
                      </c:pt>
                      <c:pt idx="101">
                        <c:v>5.4794556051470584</c:v>
                      </c:pt>
                      <c:pt idx="102">
                        <c:v>5.4664990375147005</c:v>
                      </c:pt>
                      <c:pt idx="103">
                        <c:v>18.042779457308576</c:v>
                      </c:pt>
                      <c:pt idx="104">
                        <c:v>9.9812384288998608</c:v>
                      </c:pt>
                      <c:pt idx="105">
                        <c:v>4.2094130786030437</c:v>
                      </c:pt>
                      <c:pt idx="106">
                        <c:v>9.9711488995514497</c:v>
                      </c:pt>
                      <c:pt idx="107">
                        <c:v>9.8093422481542323</c:v>
                      </c:pt>
                      <c:pt idx="108">
                        <c:v>6.6757049654412572</c:v>
                      </c:pt>
                      <c:pt idx="109">
                        <c:v>1.5451407802130459</c:v>
                      </c:pt>
                      <c:pt idx="110">
                        <c:v>1.5367896685583968</c:v>
                      </c:pt>
                      <c:pt idx="111">
                        <c:v>5.9734425059338685</c:v>
                      </c:pt>
                      <c:pt idx="112">
                        <c:v>4.3371738220760818</c:v>
                      </c:pt>
                      <c:pt idx="113">
                        <c:v>4.4123812538446163</c:v>
                      </c:pt>
                      <c:pt idx="114">
                        <c:v>3.9148483638594009</c:v>
                      </c:pt>
                      <c:pt idx="115">
                        <c:v>4.1775850196998885</c:v>
                      </c:pt>
                      <c:pt idx="116">
                        <c:v>4.7569429021683005</c:v>
                      </c:pt>
                      <c:pt idx="117">
                        <c:v>-3.6798324679941805</c:v>
                      </c:pt>
                      <c:pt idx="118">
                        <c:v>21.737407674263796</c:v>
                      </c:pt>
                      <c:pt idx="119">
                        <c:v>5.9705078532140146</c:v>
                      </c:pt>
                      <c:pt idx="120">
                        <c:v>4.1712015656809873</c:v>
                      </c:pt>
                      <c:pt idx="121">
                        <c:v>27.654607682751664</c:v>
                      </c:pt>
                      <c:pt idx="122">
                        <c:v>4.9365967234252288</c:v>
                      </c:pt>
                      <c:pt idx="123">
                        <c:v>4.7489178114007142</c:v>
                      </c:pt>
                      <c:pt idx="124">
                        <c:v>-4.5869345220737561</c:v>
                      </c:pt>
                      <c:pt idx="125">
                        <c:v>15.22396307318636</c:v>
                      </c:pt>
                      <c:pt idx="126">
                        <c:v>4.4993537390668354</c:v>
                      </c:pt>
                      <c:pt idx="127">
                        <c:v>1.2802444386696399</c:v>
                      </c:pt>
                      <c:pt idx="128">
                        <c:v>1.2802444386696399</c:v>
                      </c:pt>
                      <c:pt idx="129">
                        <c:v>1.2254924640692599</c:v>
                      </c:pt>
                      <c:pt idx="130">
                        <c:v>1.2802444386696399</c:v>
                      </c:pt>
                      <c:pt idx="131">
                        <c:v>-2.2466220991843815</c:v>
                      </c:pt>
                      <c:pt idx="132">
                        <c:v>24.777629432323124</c:v>
                      </c:pt>
                      <c:pt idx="133">
                        <c:v>10.721633353393152</c:v>
                      </c:pt>
                      <c:pt idx="134">
                        <c:v>6.9966165827793336</c:v>
                      </c:pt>
                      <c:pt idx="135">
                        <c:v>-2.8000593278042722</c:v>
                      </c:pt>
                      <c:pt idx="136">
                        <c:v>2.0861288890652943</c:v>
                      </c:pt>
                      <c:pt idx="137">
                        <c:v>2.4843029664859708</c:v>
                      </c:pt>
                      <c:pt idx="138">
                        <c:v>22.104032937260893</c:v>
                      </c:pt>
                      <c:pt idx="139">
                        <c:v>30.401545766854966</c:v>
                      </c:pt>
                      <c:pt idx="140">
                        <c:v>30.401545766854959</c:v>
                      </c:pt>
                      <c:pt idx="141">
                        <c:v>14.966672592370999</c:v>
                      </c:pt>
                      <c:pt idx="142">
                        <c:v>15.67840132754689</c:v>
                      </c:pt>
                      <c:pt idx="143">
                        <c:v>-6.3135292012686488</c:v>
                      </c:pt>
                      <c:pt idx="144">
                        <c:v>4.3127261477825867</c:v>
                      </c:pt>
                      <c:pt idx="145">
                        <c:v>4.2083242314022726</c:v>
                      </c:pt>
                      <c:pt idx="146">
                        <c:v>10.785885807888583</c:v>
                      </c:pt>
                      <c:pt idx="147">
                        <c:v>26.15513851744403</c:v>
                      </c:pt>
                      <c:pt idx="148">
                        <c:v>10.476843147403232</c:v>
                      </c:pt>
                      <c:pt idx="149">
                        <c:v>30.401545766855016</c:v>
                      </c:pt>
                      <c:pt idx="150">
                        <c:v>30.401545766855044</c:v>
                      </c:pt>
                      <c:pt idx="151">
                        <c:v>37.294943966764492</c:v>
                      </c:pt>
                      <c:pt idx="152">
                        <c:v>36.89995407132669</c:v>
                      </c:pt>
                      <c:pt idx="153">
                        <c:v>26.569668705001522</c:v>
                      </c:pt>
                      <c:pt idx="154">
                        <c:v>0.57440721475343837</c:v>
                      </c:pt>
                      <c:pt idx="155">
                        <c:v>23.781102018414082</c:v>
                      </c:pt>
                      <c:pt idx="156">
                        <c:v>0.58437663521210692</c:v>
                      </c:pt>
                      <c:pt idx="157">
                        <c:v>0.82384910337267847</c:v>
                      </c:pt>
                      <c:pt idx="158">
                        <c:v>-4.5805923566771656E-2</c:v>
                      </c:pt>
                      <c:pt idx="159">
                        <c:v>-4.0038581086502498</c:v>
                      </c:pt>
                      <c:pt idx="160">
                        <c:v>30.401712507243104</c:v>
                      </c:pt>
                      <c:pt idx="161">
                        <c:v>16.337576032152143</c:v>
                      </c:pt>
                      <c:pt idx="162">
                        <c:v>5.9866280389639677</c:v>
                      </c:pt>
                      <c:pt idx="163">
                        <c:v>3.3787370023959227</c:v>
                      </c:pt>
                      <c:pt idx="164">
                        <c:v>5.7158543966680737</c:v>
                      </c:pt>
                      <c:pt idx="165">
                        <c:v>-1.4962755636889171</c:v>
                      </c:pt>
                      <c:pt idx="166">
                        <c:v>3.3821708577930845</c:v>
                      </c:pt>
                      <c:pt idx="167">
                        <c:v>-1.2093818815177344</c:v>
                      </c:pt>
                      <c:pt idx="168">
                        <c:v>6.5534655359440359</c:v>
                      </c:pt>
                      <c:pt idx="169">
                        <c:v>0.81906528293250469</c:v>
                      </c:pt>
                      <c:pt idx="170">
                        <c:v>5.5561865733774232</c:v>
                      </c:pt>
                      <c:pt idx="171">
                        <c:v>3.1569744454933502</c:v>
                      </c:pt>
                      <c:pt idx="172">
                        <c:v>16.977257178589149</c:v>
                      </c:pt>
                      <c:pt idx="173">
                        <c:v>2.5379415047890292</c:v>
                      </c:pt>
                      <c:pt idx="174">
                        <c:v>2.5717405594287883</c:v>
                      </c:pt>
                      <c:pt idx="175">
                        <c:v>4.1218894850285706</c:v>
                      </c:pt>
                      <c:pt idx="176">
                        <c:v>4.0758120469703432</c:v>
                      </c:pt>
                      <c:pt idx="177">
                        <c:v>3.7711950146547562</c:v>
                      </c:pt>
                      <c:pt idx="178">
                        <c:v>35.426122648490519</c:v>
                      </c:pt>
                      <c:pt idx="179">
                        <c:v>23.783449734278062</c:v>
                      </c:pt>
                      <c:pt idx="180">
                        <c:v>36.063331282811305</c:v>
                      </c:pt>
                      <c:pt idx="181">
                        <c:v>-3.2074292843528349E-2</c:v>
                      </c:pt>
                      <c:pt idx="182">
                        <c:v>4.6979586189720939</c:v>
                      </c:pt>
                      <c:pt idx="183">
                        <c:v>4.6056113946597481</c:v>
                      </c:pt>
                      <c:pt idx="184">
                        <c:v>15.089666100052655</c:v>
                      </c:pt>
                      <c:pt idx="185">
                        <c:v>2.4855019031610608</c:v>
                      </c:pt>
                      <c:pt idx="186">
                        <c:v>3.6487872983669405</c:v>
                      </c:pt>
                      <c:pt idx="187">
                        <c:v>2.0945762924286155</c:v>
                      </c:pt>
                      <c:pt idx="188">
                        <c:v>0.368934480099466</c:v>
                      </c:pt>
                      <c:pt idx="189">
                        <c:v>2.0455099120247593</c:v>
                      </c:pt>
                      <c:pt idx="190">
                        <c:v>1.9098010795700693</c:v>
                      </c:pt>
                      <c:pt idx="191">
                        <c:v>0.39648427879047132</c:v>
                      </c:pt>
                      <c:pt idx="192">
                        <c:v>4.4319005049760856</c:v>
                      </c:pt>
                      <c:pt idx="193">
                        <c:v>4.5975637310173401</c:v>
                      </c:pt>
                      <c:pt idx="194">
                        <c:v>9.9415824853304997</c:v>
                      </c:pt>
                      <c:pt idx="195">
                        <c:v>9.3818075254078224</c:v>
                      </c:pt>
                      <c:pt idx="196">
                        <c:v>-0.54776946154399597</c:v>
                      </c:pt>
                      <c:pt idx="197">
                        <c:v>2.4255947857188671</c:v>
                      </c:pt>
                      <c:pt idx="198">
                        <c:v>-3.9708884505826969</c:v>
                      </c:pt>
                      <c:pt idx="199">
                        <c:v>15.612554333436561</c:v>
                      </c:pt>
                      <c:pt idx="200">
                        <c:v>15.195668877879259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5BCB-4F80-B94A-114C9DA0A7A5}"/>
                  </c:ext>
                </c:extLst>
              </c15:ser>
            </c15:filteredScatterSeries>
          </c:ext>
        </c:extLst>
      </c:scatterChart>
      <c:valAx>
        <c:axId val="1027228432"/>
        <c:scaling>
          <c:orientation val="minMax"/>
          <c:max val="14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Zone 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5619536"/>
        <c:crosses val="autoZero"/>
        <c:crossBetween val="midCat"/>
        <c:majorUnit val="1"/>
      </c:valAx>
      <c:valAx>
        <c:axId val="1025619536"/>
        <c:scaling>
          <c:orientation val="minMax"/>
          <c:max val="60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Nodal Price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72284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DNO Zones - effective tariff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8"/>
          <c:order val="8"/>
          <c:tx>
            <c:strRef>
              <c:f>Stations!$S$3</c:f>
              <c:strCache>
                <c:ptCount val="1"/>
                <c:pt idx="0">
                  <c:v>Effective Nodal Tariff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Stations!$J$4:$J$204</c:f>
              <c:numCache>
                <c:formatCode>General</c:formatCode>
                <c:ptCount val="201"/>
                <c:pt idx="0">
                  <c:v>1</c:v>
                </c:pt>
                <c:pt idx="1">
                  <c:v>1</c:v>
                </c:pt>
                <c:pt idx="2">
                  <c:v>10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10</c:v>
                </c:pt>
                <c:pt idx="9">
                  <c:v>1</c:v>
                </c:pt>
                <c:pt idx="10">
                  <c:v>1</c:v>
                </c:pt>
                <c:pt idx="11">
                  <c:v>7</c:v>
                </c:pt>
                <c:pt idx="12">
                  <c:v>7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6</c:v>
                </c:pt>
                <c:pt idx="19">
                  <c:v>6</c:v>
                </c:pt>
                <c:pt idx="20">
                  <c:v>11</c:v>
                </c:pt>
                <c:pt idx="21">
                  <c:v>11</c:v>
                </c:pt>
                <c:pt idx="22">
                  <c:v>9</c:v>
                </c:pt>
                <c:pt idx="23">
                  <c:v>9</c:v>
                </c:pt>
                <c:pt idx="24">
                  <c:v>9</c:v>
                </c:pt>
                <c:pt idx="25">
                  <c:v>9</c:v>
                </c:pt>
                <c:pt idx="26">
                  <c:v>12</c:v>
                </c:pt>
                <c:pt idx="27">
                  <c:v>12</c:v>
                </c:pt>
                <c:pt idx="28">
                  <c:v>11</c:v>
                </c:pt>
                <c:pt idx="29">
                  <c:v>4</c:v>
                </c:pt>
                <c:pt idx="30">
                  <c:v>4</c:v>
                </c:pt>
                <c:pt idx="31">
                  <c:v>11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6</c:v>
                </c:pt>
                <c:pt idx="38">
                  <c:v>6</c:v>
                </c:pt>
                <c:pt idx="39">
                  <c:v>1</c:v>
                </c:pt>
                <c:pt idx="40">
                  <c:v>1</c:v>
                </c:pt>
                <c:pt idx="41">
                  <c:v>9</c:v>
                </c:pt>
                <c:pt idx="42">
                  <c:v>7</c:v>
                </c:pt>
                <c:pt idx="43">
                  <c:v>13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13</c:v>
                </c:pt>
                <c:pt idx="54">
                  <c:v>6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7</c:v>
                </c:pt>
                <c:pt idx="59">
                  <c:v>5</c:v>
                </c:pt>
                <c:pt idx="60">
                  <c:v>5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11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9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13</c:v>
                </c:pt>
                <c:pt idx="79">
                  <c:v>13</c:v>
                </c:pt>
                <c:pt idx="80">
                  <c:v>1</c:v>
                </c:pt>
                <c:pt idx="81">
                  <c:v>6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11</c:v>
                </c:pt>
                <c:pt idx="96">
                  <c:v>11</c:v>
                </c:pt>
                <c:pt idx="97">
                  <c:v>7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3</c:v>
                </c:pt>
                <c:pt idx="103">
                  <c:v>2</c:v>
                </c:pt>
                <c:pt idx="104">
                  <c:v>2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5</c:v>
                </c:pt>
                <c:pt idx="110">
                  <c:v>5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7</c:v>
                </c:pt>
                <c:pt idx="117">
                  <c:v>14</c:v>
                </c:pt>
                <c:pt idx="118">
                  <c:v>2</c:v>
                </c:pt>
                <c:pt idx="119">
                  <c:v>5</c:v>
                </c:pt>
                <c:pt idx="120">
                  <c:v>4</c:v>
                </c:pt>
                <c:pt idx="121">
                  <c:v>1</c:v>
                </c:pt>
                <c:pt idx="122">
                  <c:v>5</c:v>
                </c:pt>
                <c:pt idx="123">
                  <c:v>5</c:v>
                </c:pt>
                <c:pt idx="124">
                  <c:v>11</c:v>
                </c:pt>
                <c:pt idx="125">
                  <c:v>2</c:v>
                </c:pt>
                <c:pt idx="126">
                  <c:v>5</c:v>
                </c:pt>
                <c:pt idx="127">
                  <c:v>5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11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14</c:v>
                </c:pt>
                <c:pt idx="136">
                  <c:v>9</c:v>
                </c:pt>
                <c:pt idx="137">
                  <c:v>9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2</c:v>
                </c:pt>
                <c:pt idx="143">
                  <c:v>13</c:v>
                </c:pt>
                <c:pt idx="144">
                  <c:v>4</c:v>
                </c:pt>
                <c:pt idx="145">
                  <c:v>4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7</c:v>
                </c:pt>
                <c:pt idx="155">
                  <c:v>1</c:v>
                </c:pt>
                <c:pt idx="156">
                  <c:v>9</c:v>
                </c:pt>
                <c:pt idx="157">
                  <c:v>9</c:v>
                </c:pt>
                <c:pt idx="158">
                  <c:v>9</c:v>
                </c:pt>
                <c:pt idx="159">
                  <c:v>13</c:v>
                </c:pt>
                <c:pt idx="160">
                  <c:v>1</c:v>
                </c:pt>
                <c:pt idx="161">
                  <c:v>1</c:v>
                </c:pt>
                <c:pt idx="162">
                  <c:v>10</c:v>
                </c:pt>
                <c:pt idx="163">
                  <c:v>7</c:v>
                </c:pt>
                <c:pt idx="164">
                  <c:v>10</c:v>
                </c:pt>
                <c:pt idx="165">
                  <c:v>10</c:v>
                </c:pt>
                <c:pt idx="166">
                  <c:v>6</c:v>
                </c:pt>
                <c:pt idx="167">
                  <c:v>9</c:v>
                </c:pt>
                <c:pt idx="168">
                  <c:v>5</c:v>
                </c:pt>
                <c:pt idx="169">
                  <c:v>14</c:v>
                </c:pt>
                <c:pt idx="170">
                  <c:v>5</c:v>
                </c:pt>
                <c:pt idx="171">
                  <c:v>9</c:v>
                </c:pt>
                <c:pt idx="172">
                  <c:v>1</c:v>
                </c:pt>
                <c:pt idx="173">
                  <c:v>7</c:v>
                </c:pt>
                <c:pt idx="174">
                  <c:v>7</c:v>
                </c:pt>
                <c:pt idx="175">
                  <c:v>4</c:v>
                </c:pt>
                <c:pt idx="176">
                  <c:v>4</c:v>
                </c:pt>
                <c:pt idx="177">
                  <c:v>7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9</c:v>
                </c:pt>
                <c:pt idx="182">
                  <c:v>5</c:v>
                </c:pt>
                <c:pt idx="183">
                  <c:v>5</c:v>
                </c:pt>
                <c:pt idx="184">
                  <c:v>2</c:v>
                </c:pt>
                <c:pt idx="185">
                  <c:v>10</c:v>
                </c:pt>
                <c:pt idx="186">
                  <c:v>10</c:v>
                </c:pt>
                <c:pt idx="187">
                  <c:v>7</c:v>
                </c:pt>
                <c:pt idx="188">
                  <c:v>7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2</c:v>
                </c:pt>
                <c:pt idx="195">
                  <c:v>2</c:v>
                </c:pt>
                <c:pt idx="196">
                  <c:v>10</c:v>
                </c:pt>
                <c:pt idx="197">
                  <c:v>7</c:v>
                </c:pt>
                <c:pt idx="198">
                  <c:v>12</c:v>
                </c:pt>
                <c:pt idx="199">
                  <c:v>2</c:v>
                </c:pt>
                <c:pt idx="200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Stations!$S$4:$S$204</c:f>
              <c:numCache>
                <c:formatCode>General</c:formatCode>
                <c:ptCount val="201"/>
                <c:pt idx="0">
                  <c:v>21.542618370231182</c:v>
                </c:pt>
                <c:pt idx="1">
                  <c:v>24.997102498127397</c:v>
                </c:pt>
                <c:pt idx="2">
                  <c:v>4.8607445127858462</c:v>
                </c:pt>
                <c:pt idx="3">
                  <c:v>30.238074249931472</c:v>
                </c:pt>
                <c:pt idx="4">
                  <c:v>24.777629432323124</c:v>
                </c:pt>
                <c:pt idx="5">
                  <c:v>28.137095526522604</c:v>
                </c:pt>
                <c:pt idx="6">
                  <c:v>15.281119009440909</c:v>
                </c:pt>
                <c:pt idx="7">
                  <c:v>14.462305134423286</c:v>
                </c:pt>
                <c:pt idx="8">
                  <c:v>5.2840709492945308</c:v>
                </c:pt>
                <c:pt idx="9">
                  <c:v>22.661378902702836</c:v>
                </c:pt>
                <c:pt idx="10">
                  <c:v>24.121762403387383</c:v>
                </c:pt>
                <c:pt idx="11">
                  <c:v>0.46927433803879454</c:v>
                </c:pt>
                <c:pt idx="12">
                  <c:v>0.33190309305182847</c:v>
                </c:pt>
                <c:pt idx="13">
                  <c:v>16.190676467967275</c:v>
                </c:pt>
                <c:pt idx="14">
                  <c:v>22.034988816680528</c:v>
                </c:pt>
                <c:pt idx="15">
                  <c:v>10.804751270855753</c:v>
                </c:pt>
                <c:pt idx="16">
                  <c:v>11.138563870464024</c:v>
                </c:pt>
                <c:pt idx="17">
                  <c:v>7.556848897016593</c:v>
                </c:pt>
                <c:pt idx="18">
                  <c:v>1.2570240421898999</c:v>
                </c:pt>
                <c:pt idx="19">
                  <c:v>0.93707850280249416</c:v>
                </c:pt>
                <c:pt idx="20">
                  <c:v>-4.7370003130572957</c:v>
                </c:pt>
                <c:pt idx="21">
                  <c:v>-0.29760004594982553</c:v>
                </c:pt>
                <c:pt idx="22">
                  <c:v>-2.4921288205120384</c:v>
                </c:pt>
                <c:pt idx="23">
                  <c:v>1.151801250202017</c:v>
                </c:pt>
                <c:pt idx="24">
                  <c:v>1.1132476922414714</c:v>
                </c:pt>
                <c:pt idx="25">
                  <c:v>1.0782410425438969</c:v>
                </c:pt>
                <c:pt idx="26">
                  <c:v>-1.6661669578542706</c:v>
                </c:pt>
                <c:pt idx="27">
                  <c:v>-1.6593448689368557</c:v>
                </c:pt>
                <c:pt idx="28">
                  <c:v>1.3443776782636294</c:v>
                </c:pt>
                <c:pt idx="29">
                  <c:v>3.1983061422905608</c:v>
                </c:pt>
                <c:pt idx="30">
                  <c:v>3.3605539687195005</c:v>
                </c:pt>
                <c:pt idx="31">
                  <c:v>1.927165273775983</c:v>
                </c:pt>
                <c:pt idx="32">
                  <c:v>21.005056110404652</c:v>
                </c:pt>
                <c:pt idx="33">
                  <c:v>21.005056110404652</c:v>
                </c:pt>
                <c:pt idx="34">
                  <c:v>10.592149442942123</c:v>
                </c:pt>
                <c:pt idx="35">
                  <c:v>10.413143784221429</c:v>
                </c:pt>
                <c:pt idx="36">
                  <c:v>25.094816135713796</c:v>
                </c:pt>
                <c:pt idx="37">
                  <c:v>2.616534388122298</c:v>
                </c:pt>
                <c:pt idx="38">
                  <c:v>2.555907665543403</c:v>
                </c:pt>
                <c:pt idx="39">
                  <c:v>26.003294478248495</c:v>
                </c:pt>
                <c:pt idx="40">
                  <c:v>25.9788513050303</c:v>
                </c:pt>
                <c:pt idx="41">
                  <c:v>-3.2348075834249603</c:v>
                </c:pt>
                <c:pt idx="42">
                  <c:v>4.3991771941836015</c:v>
                </c:pt>
                <c:pt idx="43">
                  <c:v>-0.25565200758083634</c:v>
                </c:pt>
                <c:pt idx="44">
                  <c:v>36.793232271264507</c:v>
                </c:pt>
                <c:pt idx="45">
                  <c:v>38.692279534758001</c:v>
                </c:pt>
                <c:pt idx="46">
                  <c:v>6.4255164531143834</c:v>
                </c:pt>
                <c:pt idx="47">
                  <c:v>11.323508830527519</c:v>
                </c:pt>
                <c:pt idx="48">
                  <c:v>11.314226388108933</c:v>
                </c:pt>
                <c:pt idx="49">
                  <c:v>11.193281623655011</c:v>
                </c:pt>
                <c:pt idx="50">
                  <c:v>24.777629432323138</c:v>
                </c:pt>
                <c:pt idx="51">
                  <c:v>24.777629432323138</c:v>
                </c:pt>
                <c:pt idx="52">
                  <c:v>16.076286114506608</c:v>
                </c:pt>
                <c:pt idx="53">
                  <c:v>-2.3765137382882546</c:v>
                </c:pt>
                <c:pt idx="54">
                  <c:v>4.2172265372044109</c:v>
                </c:pt>
                <c:pt idx="55">
                  <c:v>21.679725763128005</c:v>
                </c:pt>
                <c:pt idx="56">
                  <c:v>21.679725763128005</c:v>
                </c:pt>
                <c:pt idx="57">
                  <c:v>37.176325486552685</c:v>
                </c:pt>
                <c:pt idx="58">
                  <c:v>1.731239820245384</c:v>
                </c:pt>
                <c:pt idx="59">
                  <c:v>5.7535251152735167</c:v>
                </c:pt>
                <c:pt idx="60">
                  <c:v>5.7535251152735167</c:v>
                </c:pt>
                <c:pt idx="61">
                  <c:v>9.7818221484442596</c:v>
                </c:pt>
                <c:pt idx="62">
                  <c:v>10.392750268226752</c:v>
                </c:pt>
                <c:pt idx="63">
                  <c:v>10.273226635396181</c:v>
                </c:pt>
                <c:pt idx="64">
                  <c:v>10.122596329547594</c:v>
                </c:pt>
                <c:pt idx="65">
                  <c:v>1.9118485251352662</c:v>
                </c:pt>
                <c:pt idx="66">
                  <c:v>16.77232251378048</c:v>
                </c:pt>
                <c:pt idx="67">
                  <c:v>16.77232251378048</c:v>
                </c:pt>
                <c:pt idx="68">
                  <c:v>28.811665810782522</c:v>
                </c:pt>
                <c:pt idx="69">
                  <c:v>0.54664793260596445</c:v>
                </c:pt>
                <c:pt idx="70">
                  <c:v>28.111609251349904</c:v>
                </c:pt>
                <c:pt idx="71">
                  <c:v>19.748294680843532</c:v>
                </c:pt>
                <c:pt idx="72">
                  <c:v>9.2563520263395311</c:v>
                </c:pt>
                <c:pt idx="73">
                  <c:v>9.083470570221472</c:v>
                </c:pt>
                <c:pt idx="74">
                  <c:v>25.452867791157807</c:v>
                </c:pt>
                <c:pt idx="75">
                  <c:v>25.452867791157807</c:v>
                </c:pt>
                <c:pt idx="76">
                  <c:v>11.383548355519554</c:v>
                </c:pt>
                <c:pt idx="77">
                  <c:v>25.89196105645906</c:v>
                </c:pt>
                <c:pt idx="78">
                  <c:v>-6.6791223702446816</c:v>
                </c:pt>
                <c:pt idx="79">
                  <c:v>-4.2519678528301927</c:v>
                </c:pt>
                <c:pt idx="80">
                  <c:v>27.739242603912437</c:v>
                </c:pt>
                <c:pt idx="81">
                  <c:v>3.9824288076743861</c:v>
                </c:pt>
                <c:pt idx="82">
                  <c:v>24.819017990005804</c:v>
                </c:pt>
                <c:pt idx="83">
                  <c:v>8.0818239799926168</c:v>
                </c:pt>
                <c:pt idx="84">
                  <c:v>11.762867542362546</c:v>
                </c:pt>
                <c:pt idx="85">
                  <c:v>11.040530728054796</c:v>
                </c:pt>
                <c:pt idx="86">
                  <c:v>22.273215736207749</c:v>
                </c:pt>
                <c:pt idx="87">
                  <c:v>24.757249842074032</c:v>
                </c:pt>
                <c:pt idx="88">
                  <c:v>16.010964380873805</c:v>
                </c:pt>
                <c:pt idx="89">
                  <c:v>16.539307892042448</c:v>
                </c:pt>
                <c:pt idx="90">
                  <c:v>16.797427389041193</c:v>
                </c:pt>
                <c:pt idx="91">
                  <c:v>16.010964380873805</c:v>
                </c:pt>
                <c:pt idx="92">
                  <c:v>16.539307892042448</c:v>
                </c:pt>
                <c:pt idx="93">
                  <c:v>16.797427389041193</c:v>
                </c:pt>
                <c:pt idx="94">
                  <c:v>34.565759447217346</c:v>
                </c:pt>
                <c:pt idx="95">
                  <c:v>-2.6659287892453758</c:v>
                </c:pt>
                <c:pt idx="96">
                  <c:v>-3.0681820343561403</c:v>
                </c:pt>
                <c:pt idx="97">
                  <c:v>1.119276622613357</c:v>
                </c:pt>
                <c:pt idx="98">
                  <c:v>20.463445706892518</c:v>
                </c:pt>
                <c:pt idx="99">
                  <c:v>20.233995506132324</c:v>
                </c:pt>
                <c:pt idx="100">
                  <c:v>16.737265704630047</c:v>
                </c:pt>
                <c:pt idx="101">
                  <c:v>5.4794556051470584</c:v>
                </c:pt>
                <c:pt idx="102">
                  <c:v>5.4664990375147005</c:v>
                </c:pt>
                <c:pt idx="103">
                  <c:v>18.042779457308576</c:v>
                </c:pt>
                <c:pt idx="104">
                  <c:v>9.9812384288998608</c:v>
                </c:pt>
                <c:pt idx="105">
                  <c:v>4.2094130786030437</c:v>
                </c:pt>
                <c:pt idx="106">
                  <c:v>9.9711488995514497</c:v>
                </c:pt>
                <c:pt idx="107">
                  <c:v>9.8093422481542323</c:v>
                </c:pt>
                <c:pt idx="108">
                  <c:v>6.6757049654412572</c:v>
                </c:pt>
                <c:pt idx="109">
                  <c:v>1.5451407802130459</c:v>
                </c:pt>
                <c:pt idx="110">
                  <c:v>1.5367896685583968</c:v>
                </c:pt>
                <c:pt idx="111">
                  <c:v>5.9734425059338685</c:v>
                </c:pt>
                <c:pt idx="112">
                  <c:v>4.3371738220760818</c:v>
                </c:pt>
                <c:pt idx="113">
                  <c:v>4.4123812538446163</c:v>
                </c:pt>
                <c:pt idx="114">
                  <c:v>3.9148483638594009</c:v>
                </c:pt>
                <c:pt idx="115">
                  <c:v>4.1775850196998885</c:v>
                </c:pt>
                <c:pt idx="116">
                  <c:v>4.7569429021683005</c:v>
                </c:pt>
                <c:pt idx="117">
                  <c:v>-3.6798324679941805</c:v>
                </c:pt>
                <c:pt idx="118">
                  <c:v>21.737407674263796</c:v>
                </c:pt>
                <c:pt idx="119">
                  <c:v>5.9705078532140146</c:v>
                </c:pt>
                <c:pt idx="120">
                  <c:v>4.1712015656809873</c:v>
                </c:pt>
                <c:pt idx="121">
                  <c:v>27.654607682751664</c:v>
                </c:pt>
                <c:pt idx="122">
                  <c:v>4.9365967234252288</c:v>
                </c:pt>
                <c:pt idx="123">
                  <c:v>4.7489178114007142</c:v>
                </c:pt>
                <c:pt idx="124">
                  <c:v>-4.5869345220737561</c:v>
                </c:pt>
                <c:pt idx="125">
                  <c:v>15.22396307318636</c:v>
                </c:pt>
                <c:pt idx="126">
                  <c:v>4.4993537390668354</c:v>
                </c:pt>
                <c:pt idx="127">
                  <c:v>1.2802444386696399</c:v>
                </c:pt>
                <c:pt idx="128">
                  <c:v>1.2802444386696399</c:v>
                </c:pt>
                <c:pt idx="129">
                  <c:v>1.2254924640692599</c:v>
                </c:pt>
                <c:pt idx="130">
                  <c:v>1.2802444386696399</c:v>
                </c:pt>
                <c:pt idx="131">
                  <c:v>-2.2466220991843815</c:v>
                </c:pt>
                <c:pt idx="132">
                  <c:v>24.777629432323124</c:v>
                </c:pt>
                <c:pt idx="133">
                  <c:v>10.721633353393152</c:v>
                </c:pt>
                <c:pt idx="134">
                  <c:v>6.9966165827793336</c:v>
                </c:pt>
                <c:pt idx="135">
                  <c:v>-2.8000593278042722</c:v>
                </c:pt>
                <c:pt idx="136">
                  <c:v>2.0861288890652943</c:v>
                </c:pt>
                <c:pt idx="137">
                  <c:v>2.4843029664859708</c:v>
                </c:pt>
                <c:pt idx="138">
                  <c:v>22.104032937260893</c:v>
                </c:pt>
                <c:pt idx="139">
                  <c:v>30.401545766854966</c:v>
                </c:pt>
                <c:pt idx="140">
                  <c:v>30.401545766854959</c:v>
                </c:pt>
                <c:pt idx="141">
                  <c:v>14.966672592370999</c:v>
                </c:pt>
                <c:pt idx="142">
                  <c:v>15.67840132754689</c:v>
                </c:pt>
                <c:pt idx="143">
                  <c:v>-6.3135292012686488</c:v>
                </c:pt>
                <c:pt idx="144">
                  <c:v>4.3127261477825867</c:v>
                </c:pt>
                <c:pt idx="145">
                  <c:v>4.2083242314022726</c:v>
                </c:pt>
                <c:pt idx="146">
                  <c:v>10.785885807888583</c:v>
                </c:pt>
                <c:pt idx="147">
                  <c:v>26.15513851744403</c:v>
                </c:pt>
                <c:pt idx="148">
                  <c:v>10.476843147403232</c:v>
                </c:pt>
                <c:pt idx="149">
                  <c:v>30.401545766855016</c:v>
                </c:pt>
                <c:pt idx="150">
                  <c:v>30.401545766855044</c:v>
                </c:pt>
                <c:pt idx="151">
                  <c:v>37.294943966764492</c:v>
                </c:pt>
                <c:pt idx="152">
                  <c:v>36.89995407132669</c:v>
                </c:pt>
                <c:pt idx="153">
                  <c:v>26.569668705001522</c:v>
                </c:pt>
                <c:pt idx="154">
                  <c:v>0.57440721475343837</c:v>
                </c:pt>
                <c:pt idx="155">
                  <c:v>23.781102018414082</c:v>
                </c:pt>
                <c:pt idx="156">
                  <c:v>0.58437663521210692</c:v>
                </c:pt>
                <c:pt idx="157">
                  <c:v>0.82384910337267847</c:v>
                </c:pt>
                <c:pt idx="158">
                  <c:v>-4.5805923566771656E-2</c:v>
                </c:pt>
                <c:pt idx="159">
                  <c:v>-4.0038581086502498</c:v>
                </c:pt>
                <c:pt idx="160">
                  <c:v>30.401712507243104</c:v>
                </c:pt>
                <c:pt idx="161">
                  <c:v>16.337576032152143</c:v>
                </c:pt>
                <c:pt idx="162">
                  <c:v>5.9866280389639677</c:v>
                </c:pt>
                <c:pt idx="163">
                  <c:v>3.3787370023959227</c:v>
                </c:pt>
                <c:pt idx="164">
                  <c:v>5.7158543966680737</c:v>
                </c:pt>
                <c:pt idx="165">
                  <c:v>-1.4962755636889171</c:v>
                </c:pt>
                <c:pt idx="166">
                  <c:v>3.3821708577930845</c:v>
                </c:pt>
                <c:pt idx="167">
                  <c:v>-1.2093818815177344</c:v>
                </c:pt>
                <c:pt idx="168">
                  <c:v>6.5534655359440359</c:v>
                </c:pt>
                <c:pt idx="169">
                  <c:v>0.81906528293250469</c:v>
                </c:pt>
                <c:pt idx="170">
                  <c:v>5.5561865733774232</c:v>
                </c:pt>
                <c:pt idx="171">
                  <c:v>3.1569744454933502</c:v>
                </c:pt>
                <c:pt idx="172">
                  <c:v>16.977257178589149</c:v>
                </c:pt>
                <c:pt idx="173">
                  <c:v>2.5379415047890292</c:v>
                </c:pt>
                <c:pt idx="174">
                  <c:v>2.5717405594287883</c:v>
                </c:pt>
                <c:pt idx="175">
                  <c:v>4.1218894850285706</c:v>
                </c:pt>
                <c:pt idx="176">
                  <c:v>4.0758120469703432</c:v>
                </c:pt>
                <c:pt idx="177">
                  <c:v>3.7711950146547562</c:v>
                </c:pt>
                <c:pt idx="178">
                  <c:v>35.426122648490519</c:v>
                </c:pt>
                <c:pt idx="179">
                  <c:v>23.783449734278062</c:v>
                </c:pt>
                <c:pt idx="180">
                  <c:v>36.063331282811305</c:v>
                </c:pt>
                <c:pt idx="181">
                  <c:v>-3.2074292843528349E-2</c:v>
                </c:pt>
                <c:pt idx="182">
                  <c:v>4.6979586189720939</c:v>
                </c:pt>
                <c:pt idx="183">
                  <c:v>4.6056113946597481</c:v>
                </c:pt>
                <c:pt idx="184">
                  <c:v>15.089666100052655</c:v>
                </c:pt>
                <c:pt idx="185">
                  <c:v>2.4855019031610608</c:v>
                </c:pt>
                <c:pt idx="186">
                  <c:v>3.6487872983669405</c:v>
                </c:pt>
                <c:pt idx="187">
                  <c:v>2.0945762924286155</c:v>
                </c:pt>
                <c:pt idx="188">
                  <c:v>0.368934480099466</c:v>
                </c:pt>
                <c:pt idx="189">
                  <c:v>2.0455099120247593</c:v>
                </c:pt>
                <c:pt idx="190">
                  <c:v>1.9098010795700693</c:v>
                </c:pt>
                <c:pt idx="191">
                  <c:v>0.39648427879047132</c:v>
                </c:pt>
                <c:pt idx="192">
                  <c:v>4.4319005049760856</c:v>
                </c:pt>
                <c:pt idx="193">
                  <c:v>4.5975637310173401</c:v>
                </c:pt>
                <c:pt idx="194">
                  <c:v>9.9415824853304997</c:v>
                </c:pt>
                <c:pt idx="195">
                  <c:v>9.3818075254078224</c:v>
                </c:pt>
                <c:pt idx="196">
                  <c:v>-0.54776946154399597</c:v>
                </c:pt>
                <c:pt idx="197">
                  <c:v>2.4255947857188671</c:v>
                </c:pt>
                <c:pt idx="198">
                  <c:v>-3.9708884505826969</c:v>
                </c:pt>
                <c:pt idx="199">
                  <c:v>15.612554333436561</c:v>
                </c:pt>
                <c:pt idx="200">
                  <c:v>15.195668877879259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8-1CA3-4373-8076-BC9FFCC851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7228432"/>
        <c:axId val="102561953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Stations!$K$3</c15:sqref>
                        </c15:formulaRef>
                      </c:ext>
                    </c:extLst>
                    <c:strCache>
                      <c:ptCount val="1"/>
                      <c:pt idx="0">
                        <c:v>27 Zone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Stations!$J$4:$J$204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1</c:v>
                      </c:pt>
                      <c:pt idx="1">
                        <c:v>1</c:v>
                      </c:pt>
                      <c:pt idx="2">
                        <c:v>10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1</c:v>
                      </c:pt>
                      <c:pt idx="6">
                        <c:v>2</c:v>
                      </c:pt>
                      <c:pt idx="7">
                        <c:v>2</c:v>
                      </c:pt>
                      <c:pt idx="8">
                        <c:v>10</c:v>
                      </c:pt>
                      <c:pt idx="9">
                        <c:v>1</c:v>
                      </c:pt>
                      <c:pt idx="10">
                        <c:v>1</c:v>
                      </c:pt>
                      <c:pt idx="11">
                        <c:v>7</c:v>
                      </c:pt>
                      <c:pt idx="12">
                        <c:v>7</c:v>
                      </c:pt>
                      <c:pt idx="13">
                        <c:v>2</c:v>
                      </c:pt>
                      <c:pt idx="14">
                        <c:v>1</c:v>
                      </c:pt>
                      <c:pt idx="15">
                        <c:v>2</c:v>
                      </c:pt>
                      <c:pt idx="16">
                        <c:v>2</c:v>
                      </c:pt>
                      <c:pt idx="17">
                        <c:v>3</c:v>
                      </c:pt>
                      <c:pt idx="18">
                        <c:v>6</c:v>
                      </c:pt>
                      <c:pt idx="19">
                        <c:v>6</c:v>
                      </c:pt>
                      <c:pt idx="20">
                        <c:v>11</c:v>
                      </c:pt>
                      <c:pt idx="21">
                        <c:v>11</c:v>
                      </c:pt>
                      <c:pt idx="22">
                        <c:v>9</c:v>
                      </c:pt>
                      <c:pt idx="23">
                        <c:v>9</c:v>
                      </c:pt>
                      <c:pt idx="24">
                        <c:v>9</c:v>
                      </c:pt>
                      <c:pt idx="25">
                        <c:v>9</c:v>
                      </c:pt>
                      <c:pt idx="26">
                        <c:v>12</c:v>
                      </c:pt>
                      <c:pt idx="27">
                        <c:v>12</c:v>
                      </c:pt>
                      <c:pt idx="28">
                        <c:v>11</c:v>
                      </c:pt>
                      <c:pt idx="29">
                        <c:v>4</c:v>
                      </c:pt>
                      <c:pt idx="30">
                        <c:v>4</c:v>
                      </c:pt>
                      <c:pt idx="31">
                        <c:v>11</c:v>
                      </c:pt>
                      <c:pt idx="32">
                        <c:v>1</c:v>
                      </c:pt>
                      <c:pt idx="33">
                        <c:v>1</c:v>
                      </c:pt>
                      <c:pt idx="34">
                        <c:v>2</c:v>
                      </c:pt>
                      <c:pt idx="35">
                        <c:v>2</c:v>
                      </c:pt>
                      <c:pt idx="36">
                        <c:v>1</c:v>
                      </c:pt>
                      <c:pt idx="37">
                        <c:v>6</c:v>
                      </c:pt>
                      <c:pt idx="38">
                        <c:v>6</c:v>
                      </c:pt>
                      <c:pt idx="39">
                        <c:v>1</c:v>
                      </c:pt>
                      <c:pt idx="40">
                        <c:v>1</c:v>
                      </c:pt>
                      <c:pt idx="41">
                        <c:v>9</c:v>
                      </c:pt>
                      <c:pt idx="42">
                        <c:v>7</c:v>
                      </c:pt>
                      <c:pt idx="43">
                        <c:v>13</c:v>
                      </c:pt>
                      <c:pt idx="44">
                        <c:v>2</c:v>
                      </c:pt>
                      <c:pt idx="45">
                        <c:v>2</c:v>
                      </c:pt>
                      <c:pt idx="46">
                        <c:v>2</c:v>
                      </c:pt>
                      <c:pt idx="47">
                        <c:v>2</c:v>
                      </c:pt>
                      <c:pt idx="48">
                        <c:v>2</c:v>
                      </c:pt>
                      <c:pt idx="49">
                        <c:v>2</c:v>
                      </c:pt>
                      <c:pt idx="50">
                        <c:v>1</c:v>
                      </c:pt>
                      <c:pt idx="51">
                        <c:v>1</c:v>
                      </c:pt>
                      <c:pt idx="52">
                        <c:v>2</c:v>
                      </c:pt>
                      <c:pt idx="53">
                        <c:v>13</c:v>
                      </c:pt>
                      <c:pt idx="54">
                        <c:v>6</c:v>
                      </c:pt>
                      <c:pt idx="55">
                        <c:v>1</c:v>
                      </c:pt>
                      <c:pt idx="56">
                        <c:v>1</c:v>
                      </c:pt>
                      <c:pt idx="57">
                        <c:v>1</c:v>
                      </c:pt>
                      <c:pt idx="58">
                        <c:v>7</c:v>
                      </c:pt>
                      <c:pt idx="59">
                        <c:v>5</c:v>
                      </c:pt>
                      <c:pt idx="60">
                        <c:v>5</c:v>
                      </c:pt>
                      <c:pt idx="61">
                        <c:v>2</c:v>
                      </c:pt>
                      <c:pt idx="62">
                        <c:v>2</c:v>
                      </c:pt>
                      <c:pt idx="63">
                        <c:v>2</c:v>
                      </c:pt>
                      <c:pt idx="64">
                        <c:v>2</c:v>
                      </c:pt>
                      <c:pt idx="65">
                        <c:v>11</c:v>
                      </c:pt>
                      <c:pt idx="66">
                        <c:v>2</c:v>
                      </c:pt>
                      <c:pt idx="67">
                        <c:v>2</c:v>
                      </c:pt>
                      <c:pt idx="68">
                        <c:v>1</c:v>
                      </c:pt>
                      <c:pt idx="69">
                        <c:v>9</c:v>
                      </c:pt>
                      <c:pt idx="70">
                        <c:v>1</c:v>
                      </c:pt>
                      <c:pt idx="71">
                        <c:v>1</c:v>
                      </c:pt>
                      <c:pt idx="72">
                        <c:v>2</c:v>
                      </c:pt>
                      <c:pt idx="73">
                        <c:v>2</c:v>
                      </c:pt>
                      <c:pt idx="74">
                        <c:v>1</c:v>
                      </c:pt>
                      <c:pt idx="75">
                        <c:v>1</c:v>
                      </c:pt>
                      <c:pt idx="76">
                        <c:v>2</c:v>
                      </c:pt>
                      <c:pt idx="77">
                        <c:v>1</c:v>
                      </c:pt>
                      <c:pt idx="78">
                        <c:v>13</c:v>
                      </c:pt>
                      <c:pt idx="79">
                        <c:v>13</c:v>
                      </c:pt>
                      <c:pt idx="80">
                        <c:v>1</c:v>
                      </c:pt>
                      <c:pt idx="81">
                        <c:v>6</c:v>
                      </c:pt>
                      <c:pt idx="82">
                        <c:v>1</c:v>
                      </c:pt>
                      <c:pt idx="83">
                        <c:v>1</c:v>
                      </c:pt>
                      <c:pt idx="84">
                        <c:v>2</c:v>
                      </c:pt>
                      <c:pt idx="85">
                        <c:v>2</c:v>
                      </c:pt>
                      <c:pt idx="86">
                        <c:v>1</c:v>
                      </c:pt>
                      <c:pt idx="87">
                        <c:v>1</c:v>
                      </c:pt>
                      <c:pt idx="88">
                        <c:v>2</c:v>
                      </c:pt>
                      <c:pt idx="89">
                        <c:v>2</c:v>
                      </c:pt>
                      <c:pt idx="90">
                        <c:v>2</c:v>
                      </c:pt>
                      <c:pt idx="91">
                        <c:v>2</c:v>
                      </c:pt>
                      <c:pt idx="92">
                        <c:v>2</c:v>
                      </c:pt>
                      <c:pt idx="93">
                        <c:v>2</c:v>
                      </c:pt>
                      <c:pt idx="94">
                        <c:v>1</c:v>
                      </c:pt>
                      <c:pt idx="95">
                        <c:v>11</c:v>
                      </c:pt>
                      <c:pt idx="96">
                        <c:v>11</c:v>
                      </c:pt>
                      <c:pt idx="97">
                        <c:v>7</c:v>
                      </c:pt>
                      <c:pt idx="98">
                        <c:v>1</c:v>
                      </c:pt>
                      <c:pt idx="99">
                        <c:v>1</c:v>
                      </c:pt>
                      <c:pt idx="100">
                        <c:v>2</c:v>
                      </c:pt>
                      <c:pt idx="101">
                        <c:v>3</c:v>
                      </c:pt>
                      <c:pt idx="102">
                        <c:v>3</c:v>
                      </c:pt>
                      <c:pt idx="103">
                        <c:v>2</c:v>
                      </c:pt>
                      <c:pt idx="104">
                        <c:v>2</c:v>
                      </c:pt>
                      <c:pt idx="105">
                        <c:v>4</c:v>
                      </c:pt>
                      <c:pt idx="106">
                        <c:v>4</c:v>
                      </c:pt>
                      <c:pt idx="107">
                        <c:v>4</c:v>
                      </c:pt>
                      <c:pt idx="108">
                        <c:v>3</c:v>
                      </c:pt>
                      <c:pt idx="109">
                        <c:v>5</c:v>
                      </c:pt>
                      <c:pt idx="110">
                        <c:v>5</c:v>
                      </c:pt>
                      <c:pt idx="111">
                        <c:v>4</c:v>
                      </c:pt>
                      <c:pt idx="112">
                        <c:v>4</c:v>
                      </c:pt>
                      <c:pt idx="113">
                        <c:v>4</c:v>
                      </c:pt>
                      <c:pt idx="114">
                        <c:v>4</c:v>
                      </c:pt>
                      <c:pt idx="115">
                        <c:v>4</c:v>
                      </c:pt>
                      <c:pt idx="116">
                        <c:v>7</c:v>
                      </c:pt>
                      <c:pt idx="117">
                        <c:v>14</c:v>
                      </c:pt>
                      <c:pt idx="118">
                        <c:v>2</c:v>
                      </c:pt>
                      <c:pt idx="119">
                        <c:v>5</c:v>
                      </c:pt>
                      <c:pt idx="120">
                        <c:v>4</c:v>
                      </c:pt>
                      <c:pt idx="121">
                        <c:v>1</c:v>
                      </c:pt>
                      <c:pt idx="122">
                        <c:v>5</c:v>
                      </c:pt>
                      <c:pt idx="123">
                        <c:v>5</c:v>
                      </c:pt>
                      <c:pt idx="124">
                        <c:v>11</c:v>
                      </c:pt>
                      <c:pt idx="125">
                        <c:v>2</c:v>
                      </c:pt>
                      <c:pt idx="126">
                        <c:v>5</c:v>
                      </c:pt>
                      <c:pt idx="127">
                        <c:v>5</c:v>
                      </c:pt>
                      <c:pt idx="128">
                        <c:v>5</c:v>
                      </c:pt>
                      <c:pt idx="129">
                        <c:v>5</c:v>
                      </c:pt>
                      <c:pt idx="130">
                        <c:v>5</c:v>
                      </c:pt>
                      <c:pt idx="131">
                        <c:v>11</c:v>
                      </c:pt>
                      <c:pt idx="132">
                        <c:v>1</c:v>
                      </c:pt>
                      <c:pt idx="133">
                        <c:v>2</c:v>
                      </c:pt>
                      <c:pt idx="134">
                        <c:v>3</c:v>
                      </c:pt>
                      <c:pt idx="135">
                        <c:v>14</c:v>
                      </c:pt>
                      <c:pt idx="136">
                        <c:v>9</c:v>
                      </c:pt>
                      <c:pt idx="137">
                        <c:v>9</c:v>
                      </c:pt>
                      <c:pt idx="138">
                        <c:v>1</c:v>
                      </c:pt>
                      <c:pt idx="139">
                        <c:v>1</c:v>
                      </c:pt>
                      <c:pt idx="140">
                        <c:v>1</c:v>
                      </c:pt>
                      <c:pt idx="141">
                        <c:v>2</c:v>
                      </c:pt>
                      <c:pt idx="142">
                        <c:v>2</c:v>
                      </c:pt>
                      <c:pt idx="143">
                        <c:v>13</c:v>
                      </c:pt>
                      <c:pt idx="144">
                        <c:v>4</c:v>
                      </c:pt>
                      <c:pt idx="145">
                        <c:v>4</c:v>
                      </c:pt>
                      <c:pt idx="146">
                        <c:v>2</c:v>
                      </c:pt>
                      <c:pt idx="147">
                        <c:v>1</c:v>
                      </c:pt>
                      <c:pt idx="148">
                        <c:v>2</c:v>
                      </c:pt>
                      <c:pt idx="149">
                        <c:v>1</c:v>
                      </c:pt>
                      <c:pt idx="150">
                        <c:v>1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1</c:v>
                      </c:pt>
                      <c:pt idx="154">
                        <c:v>7</c:v>
                      </c:pt>
                      <c:pt idx="155">
                        <c:v>1</c:v>
                      </c:pt>
                      <c:pt idx="156">
                        <c:v>9</c:v>
                      </c:pt>
                      <c:pt idx="157">
                        <c:v>9</c:v>
                      </c:pt>
                      <c:pt idx="158">
                        <c:v>9</c:v>
                      </c:pt>
                      <c:pt idx="159">
                        <c:v>13</c:v>
                      </c:pt>
                      <c:pt idx="160">
                        <c:v>1</c:v>
                      </c:pt>
                      <c:pt idx="161">
                        <c:v>1</c:v>
                      </c:pt>
                      <c:pt idx="162">
                        <c:v>10</c:v>
                      </c:pt>
                      <c:pt idx="163">
                        <c:v>7</c:v>
                      </c:pt>
                      <c:pt idx="164">
                        <c:v>10</c:v>
                      </c:pt>
                      <c:pt idx="165">
                        <c:v>10</c:v>
                      </c:pt>
                      <c:pt idx="166">
                        <c:v>6</c:v>
                      </c:pt>
                      <c:pt idx="167">
                        <c:v>9</c:v>
                      </c:pt>
                      <c:pt idx="168">
                        <c:v>5</c:v>
                      </c:pt>
                      <c:pt idx="169">
                        <c:v>14</c:v>
                      </c:pt>
                      <c:pt idx="170">
                        <c:v>5</c:v>
                      </c:pt>
                      <c:pt idx="171">
                        <c:v>9</c:v>
                      </c:pt>
                      <c:pt idx="172">
                        <c:v>1</c:v>
                      </c:pt>
                      <c:pt idx="173">
                        <c:v>7</c:v>
                      </c:pt>
                      <c:pt idx="174">
                        <c:v>7</c:v>
                      </c:pt>
                      <c:pt idx="175">
                        <c:v>4</c:v>
                      </c:pt>
                      <c:pt idx="176">
                        <c:v>4</c:v>
                      </c:pt>
                      <c:pt idx="177">
                        <c:v>7</c:v>
                      </c:pt>
                      <c:pt idx="178">
                        <c:v>1</c:v>
                      </c:pt>
                      <c:pt idx="179">
                        <c:v>1</c:v>
                      </c:pt>
                      <c:pt idx="180">
                        <c:v>1</c:v>
                      </c:pt>
                      <c:pt idx="181">
                        <c:v>9</c:v>
                      </c:pt>
                      <c:pt idx="182">
                        <c:v>5</c:v>
                      </c:pt>
                      <c:pt idx="183">
                        <c:v>5</c:v>
                      </c:pt>
                      <c:pt idx="184">
                        <c:v>2</c:v>
                      </c:pt>
                      <c:pt idx="185">
                        <c:v>10</c:v>
                      </c:pt>
                      <c:pt idx="186">
                        <c:v>10</c:v>
                      </c:pt>
                      <c:pt idx="187">
                        <c:v>7</c:v>
                      </c:pt>
                      <c:pt idx="188">
                        <c:v>7</c:v>
                      </c:pt>
                      <c:pt idx="189">
                        <c:v>7</c:v>
                      </c:pt>
                      <c:pt idx="190">
                        <c:v>7</c:v>
                      </c:pt>
                      <c:pt idx="191">
                        <c:v>7</c:v>
                      </c:pt>
                      <c:pt idx="192">
                        <c:v>7</c:v>
                      </c:pt>
                      <c:pt idx="193">
                        <c:v>7</c:v>
                      </c:pt>
                      <c:pt idx="194">
                        <c:v>2</c:v>
                      </c:pt>
                      <c:pt idx="195">
                        <c:v>2</c:v>
                      </c:pt>
                      <c:pt idx="196">
                        <c:v>10</c:v>
                      </c:pt>
                      <c:pt idx="197">
                        <c:v>7</c:v>
                      </c:pt>
                      <c:pt idx="198">
                        <c:v>12</c:v>
                      </c:pt>
                      <c:pt idx="199">
                        <c:v>2</c:v>
                      </c:pt>
                      <c:pt idx="200">
                        <c:v>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Stations!$K$4:$K$204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1</c:v>
                      </c:pt>
                      <c:pt idx="1">
                        <c:v>1</c:v>
                      </c:pt>
                      <c:pt idx="2">
                        <c:v>21</c:v>
                      </c:pt>
                      <c:pt idx="3">
                        <c:v>7</c:v>
                      </c:pt>
                      <c:pt idx="4">
                        <c:v>1</c:v>
                      </c:pt>
                      <c:pt idx="5">
                        <c:v>7</c:v>
                      </c:pt>
                      <c:pt idx="6">
                        <c:v>10</c:v>
                      </c:pt>
                      <c:pt idx="7">
                        <c:v>10</c:v>
                      </c:pt>
                      <c:pt idx="8">
                        <c:v>21</c:v>
                      </c:pt>
                      <c:pt idx="9">
                        <c:v>3</c:v>
                      </c:pt>
                      <c:pt idx="10">
                        <c:v>3</c:v>
                      </c:pt>
                      <c:pt idx="11">
                        <c:v>17</c:v>
                      </c:pt>
                      <c:pt idx="12">
                        <c:v>17</c:v>
                      </c:pt>
                      <c:pt idx="13">
                        <c:v>10</c:v>
                      </c:pt>
                      <c:pt idx="14">
                        <c:v>1</c:v>
                      </c:pt>
                      <c:pt idx="15">
                        <c:v>11</c:v>
                      </c:pt>
                      <c:pt idx="16">
                        <c:v>11</c:v>
                      </c:pt>
                      <c:pt idx="17">
                        <c:v>13</c:v>
                      </c:pt>
                      <c:pt idx="18">
                        <c:v>16</c:v>
                      </c:pt>
                      <c:pt idx="19">
                        <c:v>16</c:v>
                      </c:pt>
                      <c:pt idx="20">
                        <c:v>25</c:v>
                      </c:pt>
                      <c:pt idx="21">
                        <c:v>25</c:v>
                      </c:pt>
                      <c:pt idx="22">
                        <c:v>18</c:v>
                      </c:pt>
                      <c:pt idx="23">
                        <c:v>18</c:v>
                      </c:pt>
                      <c:pt idx="24">
                        <c:v>18</c:v>
                      </c:pt>
                      <c:pt idx="25">
                        <c:v>18</c:v>
                      </c:pt>
                      <c:pt idx="26">
                        <c:v>24</c:v>
                      </c:pt>
                      <c:pt idx="27">
                        <c:v>24</c:v>
                      </c:pt>
                      <c:pt idx="28">
                        <c:v>24</c:v>
                      </c:pt>
                      <c:pt idx="29">
                        <c:v>16</c:v>
                      </c:pt>
                      <c:pt idx="30">
                        <c:v>16</c:v>
                      </c:pt>
                      <c:pt idx="31">
                        <c:v>24</c:v>
                      </c:pt>
                      <c:pt idx="32">
                        <c:v>5</c:v>
                      </c:pt>
                      <c:pt idx="33">
                        <c:v>5</c:v>
                      </c:pt>
                      <c:pt idx="34">
                        <c:v>11</c:v>
                      </c:pt>
                      <c:pt idx="35">
                        <c:v>11</c:v>
                      </c:pt>
                      <c:pt idx="36">
                        <c:v>1</c:v>
                      </c:pt>
                      <c:pt idx="37">
                        <c:v>16</c:v>
                      </c:pt>
                      <c:pt idx="38">
                        <c:v>16</c:v>
                      </c:pt>
                      <c:pt idx="39">
                        <c:v>1</c:v>
                      </c:pt>
                      <c:pt idx="40">
                        <c:v>1</c:v>
                      </c:pt>
                      <c:pt idx="41">
                        <c:v>24</c:v>
                      </c:pt>
                      <c:pt idx="42">
                        <c:v>16</c:v>
                      </c:pt>
                      <c:pt idx="43">
                        <c:v>25</c:v>
                      </c:pt>
                      <c:pt idx="44">
                        <c:v>7</c:v>
                      </c:pt>
                      <c:pt idx="45">
                        <c:v>7</c:v>
                      </c:pt>
                      <c:pt idx="46">
                        <c:v>8</c:v>
                      </c:pt>
                      <c:pt idx="47">
                        <c:v>11</c:v>
                      </c:pt>
                      <c:pt idx="48">
                        <c:v>11</c:v>
                      </c:pt>
                      <c:pt idx="49">
                        <c:v>11</c:v>
                      </c:pt>
                      <c:pt idx="50">
                        <c:v>1</c:v>
                      </c:pt>
                      <c:pt idx="51">
                        <c:v>1</c:v>
                      </c:pt>
                      <c:pt idx="52">
                        <c:v>10</c:v>
                      </c:pt>
                      <c:pt idx="53">
                        <c:v>25</c:v>
                      </c:pt>
                      <c:pt idx="54">
                        <c:v>19</c:v>
                      </c:pt>
                      <c:pt idx="55">
                        <c:v>1</c:v>
                      </c:pt>
                      <c:pt idx="56">
                        <c:v>1</c:v>
                      </c:pt>
                      <c:pt idx="57">
                        <c:v>1</c:v>
                      </c:pt>
                      <c:pt idx="58">
                        <c:v>18</c:v>
                      </c:pt>
                      <c:pt idx="59">
                        <c:v>15</c:v>
                      </c:pt>
                      <c:pt idx="60">
                        <c:v>15</c:v>
                      </c:pt>
                      <c:pt idx="61">
                        <c:v>11</c:v>
                      </c:pt>
                      <c:pt idx="62">
                        <c:v>11</c:v>
                      </c:pt>
                      <c:pt idx="63">
                        <c:v>11</c:v>
                      </c:pt>
                      <c:pt idx="64">
                        <c:v>11</c:v>
                      </c:pt>
                      <c:pt idx="65">
                        <c:v>24</c:v>
                      </c:pt>
                      <c:pt idx="66">
                        <c:v>10</c:v>
                      </c:pt>
                      <c:pt idx="67">
                        <c:v>10</c:v>
                      </c:pt>
                      <c:pt idx="68">
                        <c:v>1</c:v>
                      </c:pt>
                      <c:pt idx="69">
                        <c:v>18</c:v>
                      </c:pt>
                      <c:pt idx="70">
                        <c:v>4</c:v>
                      </c:pt>
                      <c:pt idx="71">
                        <c:v>5</c:v>
                      </c:pt>
                      <c:pt idx="72">
                        <c:v>12</c:v>
                      </c:pt>
                      <c:pt idx="73">
                        <c:v>12</c:v>
                      </c:pt>
                      <c:pt idx="74">
                        <c:v>1</c:v>
                      </c:pt>
                      <c:pt idx="75">
                        <c:v>1</c:v>
                      </c:pt>
                      <c:pt idx="76">
                        <c:v>11</c:v>
                      </c:pt>
                      <c:pt idx="77">
                        <c:v>3</c:v>
                      </c:pt>
                      <c:pt idx="78">
                        <c:v>26</c:v>
                      </c:pt>
                      <c:pt idx="79">
                        <c:v>26</c:v>
                      </c:pt>
                      <c:pt idx="80">
                        <c:v>7</c:v>
                      </c:pt>
                      <c:pt idx="81">
                        <c:v>16</c:v>
                      </c:pt>
                      <c:pt idx="82">
                        <c:v>6</c:v>
                      </c:pt>
                      <c:pt idx="83">
                        <c:v>1</c:v>
                      </c:pt>
                      <c:pt idx="84">
                        <c:v>11</c:v>
                      </c:pt>
                      <c:pt idx="85">
                        <c:v>11</c:v>
                      </c:pt>
                      <c:pt idx="86">
                        <c:v>3</c:v>
                      </c:pt>
                      <c:pt idx="87">
                        <c:v>3</c:v>
                      </c:pt>
                      <c:pt idx="88">
                        <c:v>10</c:v>
                      </c:pt>
                      <c:pt idx="89">
                        <c:v>10</c:v>
                      </c:pt>
                      <c:pt idx="90">
                        <c:v>10</c:v>
                      </c:pt>
                      <c:pt idx="91">
                        <c:v>10</c:v>
                      </c:pt>
                      <c:pt idx="92">
                        <c:v>10</c:v>
                      </c:pt>
                      <c:pt idx="93">
                        <c:v>10</c:v>
                      </c:pt>
                      <c:pt idx="94">
                        <c:v>1</c:v>
                      </c:pt>
                      <c:pt idx="95">
                        <c:v>24</c:v>
                      </c:pt>
                      <c:pt idx="96">
                        <c:v>24</c:v>
                      </c:pt>
                      <c:pt idx="97">
                        <c:v>18</c:v>
                      </c:pt>
                      <c:pt idx="98">
                        <c:v>5</c:v>
                      </c:pt>
                      <c:pt idx="99">
                        <c:v>5</c:v>
                      </c:pt>
                      <c:pt idx="100">
                        <c:v>9</c:v>
                      </c:pt>
                      <c:pt idx="101">
                        <c:v>13</c:v>
                      </c:pt>
                      <c:pt idx="102">
                        <c:v>13</c:v>
                      </c:pt>
                      <c:pt idx="103">
                        <c:v>10</c:v>
                      </c:pt>
                      <c:pt idx="104">
                        <c:v>12</c:v>
                      </c:pt>
                      <c:pt idx="105">
                        <c:v>12</c:v>
                      </c:pt>
                      <c:pt idx="106">
                        <c:v>12</c:v>
                      </c:pt>
                      <c:pt idx="107">
                        <c:v>12</c:v>
                      </c:pt>
                      <c:pt idx="108">
                        <c:v>13</c:v>
                      </c:pt>
                      <c:pt idx="109">
                        <c:v>15</c:v>
                      </c:pt>
                      <c:pt idx="110">
                        <c:v>15</c:v>
                      </c:pt>
                      <c:pt idx="111">
                        <c:v>14</c:v>
                      </c:pt>
                      <c:pt idx="112">
                        <c:v>14</c:v>
                      </c:pt>
                      <c:pt idx="113">
                        <c:v>14</c:v>
                      </c:pt>
                      <c:pt idx="114">
                        <c:v>14</c:v>
                      </c:pt>
                      <c:pt idx="115">
                        <c:v>14</c:v>
                      </c:pt>
                      <c:pt idx="116">
                        <c:v>16</c:v>
                      </c:pt>
                      <c:pt idx="117">
                        <c:v>26</c:v>
                      </c:pt>
                      <c:pt idx="118">
                        <c:v>10</c:v>
                      </c:pt>
                      <c:pt idx="119">
                        <c:v>15</c:v>
                      </c:pt>
                      <c:pt idx="120">
                        <c:v>14</c:v>
                      </c:pt>
                      <c:pt idx="121">
                        <c:v>3</c:v>
                      </c:pt>
                      <c:pt idx="122">
                        <c:v>16</c:v>
                      </c:pt>
                      <c:pt idx="123">
                        <c:v>16</c:v>
                      </c:pt>
                      <c:pt idx="124">
                        <c:v>24</c:v>
                      </c:pt>
                      <c:pt idx="125">
                        <c:v>10</c:v>
                      </c:pt>
                      <c:pt idx="126">
                        <c:v>15</c:v>
                      </c:pt>
                      <c:pt idx="127">
                        <c:v>15</c:v>
                      </c:pt>
                      <c:pt idx="128">
                        <c:v>15</c:v>
                      </c:pt>
                      <c:pt idx="129">
                        <c:v>15</c:v>
                      </c:pt>
                      <c:pt idx="130">
                        <c:v>15</c:v>
                      </c:pt>
                      <c:pt idx="131">
                        <c:v>24</c:v>
                      </c:pt>
                      <c:pt idx="132">
                        <c:v>1</c:v>
                      </c:pt>
                      <c:pt idx="133">
                        <c:v>11</c:v>
                      </c:pt>
                      <c:pt idx="134">
                        <c:v>13</c:v>
                      </c:pt>
                      <c:pt idx="135">
                        <c:v>27</c:v>
                      </c:pt>
                      <c:pt idx="136">
                        <c:v>18</c:v>
                      </c:pt>
                      <c:pt idx="137">
                        <c:v>18</c:v>
                      </c:pt>
                      <c:pt idx="138">
                        <c:v>6</c:v>
                      </c:pt>
                      <c:pt idx="139">
                        <c:v>1</c:v>
                      </c:pt>
                      <c:pt idx="140">
                        <c:v>1</c:v>
                      </c:pt>
                      <c:pt idx="141">
                        <c:v>10</c:v>
                      </c:pt>
                      <c:pt idx="142">
                        <c:v>10</c:v>
                      </c:pt>
                      <c:pt idx="143">
                        <c:v>26</c:v>
                      </c:pt>
                      <c:pt idx="144">
                        <c:v>14</c:v>
                      </c:pt>
                      <c:pt idx="145">
                        <c:v>14</c:v>
                      </c:pt>
                      <c:pt idx="146">
                        <c:v>11</c:v>
                      </c:pt>
                      <c:pt idx="147">
                        <c:v>3</c:v>
                      </c:pt>
                      <c:pt idx="148">
                        <c:v>12</c:v>
                      </c:pt>
                      <c:pt idx="149">
                        <c:v>1</c:v>
                      </c:pt>
                      <c:pt idx="150">
                        <c:v>1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7</c:v>
                      </c:pt>
                      <c:pt idx="154">
                        <c:v>17</c:v>
                      </c:pt>
                      <c:pt idx="155">
                        <c:v>2</c:v>
                      </c:pt>
                      <c:pt idx="156">
                        <c:v>18</c:v>
                      </c:pt>
                      <c:pt idx="157">
                        <c:v>18</c:v>
                      </c:pt>
                      <c:pt idx="158">
                        <c:v>18</c:v>
                      </c:pt>
                      <c:pt idx="159">
                        <c:v>26</c:v>
                      </c:pt>
                      <c:pt idx="160">
                        <c:v>1</c:v>
                      </c:pt>
                      <c:pt idx="161">
                        <c:v>2</c:v>
                      </c:pt>
                      <c:pt idx="162">
                        <c:v>20</c:v>
                      </c:pt>
                      <c:pt idx="163">
                        <c:v>18</c:v>
                      </c:pt>
                      <c:pt idx="164">
                        <c:v>21</c:v>
                      </c:pt>
                      <c:pt idx="165">
                        <c:v>21</c:v>
                      </c:pt>
                      <c:pt idx="166">
                        <c:v>16</c:v>
                      </c:pt>
                      <c:pt idx="167">
                        <c:v>24</c:v>
                      </c:pt>
                      <c:pt idx="168">
                        <c:v>15</c:v>
                      </c:pt>
                      <c:pt idx="169">
                        <c:v>22</c:v>
                      </c:pt>
                      <c:pt idx="170">
                        <c:v>15</c:v>
                      </c:pt>
                      <c:pt idx="171">
                        <c:v>18</c:v>
                      </c:pt>
                      <c:pt idx="172">
                        <c:v>8</c:v>
                      </c:pt>
                      <c:pt idx="173">
                        <c:v>17</c:v>
                      </c:pt>
                      <c:pt idx="174">
                        <c:v>17</c:v>
                      </c:pt>
                      <c:pt idx="175">
                        <c:v>14</c:v>
                      </c:pt>
                      <c:pt idx="176">
                        <c:v>14</c:v>
                      </c:pt>
                      <c:pt idx="177">
                        <c:v>16</c:v>
                      </c:pt>
                      <c:pt idx="178">
                        <c:v>1</c:v>
                      </c:pt>
                      <c:pt idx="179">
                        <c:v>5</c:v>
                      </c:pt>
                      <c:pt idx="180">
                        <c:v>1</c:v>
                      </c:pt>
                      <c:pt idx="181">
                        <c:v>18</c:v>
                      </c:pt>
                      <c:pt idx="182">
                        <c:v>16</c:v>
                      </c:pt>
                      <c:pt idx="183">
                        <c:v>16</c:v>
                      </c:pt>
                      <c:pt idx="184">
                        <c:v>11</c:v>
                      </c:pt>
                      <c:pt idx="185">
                        <c:v>21</c:v>
                      </c:pt>
                      <c:pt idx="186">
                        <c:v>21</c:v>
                      </c:pt>
                      <c:pt idx="187">
                        <c:v>17</c:v>
                      </c:pt>
                      <c:pt idx="188">
                        <c:v>17</c:v>
                      </c:pt>
                      <c:pt idx="189">
                        <c:v>17</c:v>
                      </c:pt>
                      <c:pt idx="190">
                        <c:v>17</c:v>
                      </c:pt>
                      <c:pt idx="191">
                        <c:v>17</c:v>
                      </c:pt>
                      <c:pt idx="192">
                        <c:v>16</c:v>
                      </c:pt>
                      <c:pt idx="193">
                        <c:v>16</c:v>
                      </c:pt>
                      <c:pt idx="194">
                        <c:v>11</c:v>
                      </c:pt>
                      <c:pt idx="195">
                        <c:v>11</c:v>
                      </c:pt>
                      <c:pt idx="196">
                        <c:v>21</c:v>
                      </c:pt>
                      <c:pt idx="197">
                        <c:v>18</c:v>
                      </c:pt>
                      <c:pt idx="198">
                        <c:v>23</c:v>
                      </c:pt>
                      <c:pt idx="199">
                        <c:v>10</c:v>
                      </c:pt>
                      <c:pt idx="200">
                        <c:v>10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1CA3-4373-8076-BC9FFCC8519C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Stations!$L$3</c15:sqref>
                        </c15:formulaRef>
                      </c:ext>
                    </c:extLst>
                    <c:strCache>
                      <c:ptCount val="1"/>
                      <c:pt idx="0">
                        <c:v>RPI Zone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Stations!$J$4:$J$204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1</c:v>
                      </c:pt>
                      <c:pt idx="1">
                        <c:v>1</c:v>
                      </c:pt>
                      <c:pt idx="2">
                        <c:v>10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1</c:v>
                      </c:pt>
                      <c:pt idx="6">
                        <c:v>2</c:v>
                      </c:pt>
                      <c:pt idx="7">
                        <c:v>2</c:v>
                      </c:pt>
                      <c:pt idx="8">
                        <c:v>10</c:v>
                      </c:pt>
                      <c:pt idx="9">
                        <c:v>1</c:v>
                      </c:pt>
                      <c:pt idx="10">
                        <c:v>1</c:v>
                      </c:pt>
                      <c:pt idx="11">
                        <c:v>7</c:v>
                      </c:pt>
                      <c:pt idx="12">
                        <c:v>7</c:v>
                      </c:pt>
                      <c:pt idx="13">
                        <c:v>2</c:v>
                      </c:pt>
                      <c:pt idx="14">
                        <c:v>1</c:v>
                      </c:pt>
                      <c:pt idx="15">
                        <c:v>2</c:v>
                      </c:pt>
                      <c:pt idx="16">
                        <c:v>2</c:v>
                      </c:pt>
                      <c:pt idx="17">
                        <c:v>3</c:v>
                      </c:pt>
                      <c:pt idx="18">
                        <c:v>6</c:v>
                      </c:pt>
                      <c:pt idx="19">
                        <c:v>6</c:v>
                      </c:pt>
                      <c:pt idx="20">
                        <c:v>11</c:v>
                      </c:pt>
                      <c:pt idx="21">
                        <c:v>11</c:v>
                      </c:pt>
                      <c:pt idx="22">
                        <c:v>9</c:v>
                      </c:pt>
                      <c:pt idx="23">
                        <c:v>9</c:v>
                      </c:pt>
                      <c:pt idx="24">
                        <c:v>9</c:v>
                      </c:pt>
                      <c:pt idx="25">
                        <c:v>9</c:v>
                      </c:pt>
                      <c:pt idx="26">
                        <c:v>12</c:v>
                      </c:pt>
                      <c:pt idx="27">
                        <c:v>12</c:v>
                      </c:pt>
                      <c:pt idx="28">
                        <c:v>11</c:v>
                      </c:pt>
                      <c:pt idx="29">
                        <c:v>4</c:v>
                      </c:pt>
                      <c:pt idx="30">
                        <c:v>4</c:v>
                      </c:pt>
                      <c:pt idx="31">
                        <c:v>11</c:v>
                      </c:pt>
                      <c:pt idx="32">
                        <c:v>1</c:v>
                      </c:pt>
                      <c:pt idx="33">
                        <c:v>1</c:v>
                      </c:pt>
                      <c:pt idx="34">
                        <c:v>2</c:v>
                      </c:pt>
                      <c:pt idx="35">
                        <c:v>2</c:v>
                      </c:pt>
                      <c:pt idx="36">
                        <c:v>1</c:v>
                      </c:pt>
                      <c:pt idx="37">
                        <c:v>6</c:v>
                      </c:pt>
                      <c:pt idx="38">
                        <c:v>6</c:v>
                      </c:pt>
                      <c:pt idx="39">
                        <c:v>1</c:v>
                      </c:pt>
                      <c:pt idx="40">
                        <c:v>1</c:v>
                      </c:pt>
                      <c:pt idx="41">
                        <c:v>9</c:v>
                      </c:pt>
                      <c:pt idx="42">
                        <c:v>7</c:v>
                      </c:pt>
                      <c:pt idx="43">
                        <c:v>13</c:v>
                      </c:pt>
                      <c:pt idx="44">
                        <c:v>2</c:v>
                      </c:pt>
                      <c:pt idx="45">
                        <c:v>2</c:v>
                      </c:pt>
                      <c:pt idx="46">
                        <c:v>2</c:v>
                      </c:pt>
                      <c:pt idx="47">
                        <c:v>2</c:v>
                      </c:pt>
                      <c:pt idx="48">
                        <c:v>2</c:v>
                      </c:pt>
                      <c:pt idx="49">
                        <c:v>2</c:v>
                      </c:pt>
                      <c:pt idx="50">
                        <c:v>1</c:v>
                      </c:pt>
                      <c:pt idx="51">
                        <c:v>1</c:v>
                      </c:pt>
                      <c:pt idx="52">
                        <c:v>2</c:v>
                      </c:pt>
                      <c:pt idx="53">
                        <c:v>13</c:v>
                      </c:pt>
                      <c:pt idx="54">
                        <c:v>6</c:v>
                      </c:pt>
                      <c:pt idx="55">
                        <c:v>1</c:v>
                      </c:pt>
                      <c:pt idx="56">
                        <c:v>1</c:v>
                      </c:pt>
                      <c:pt idx="57">
                        <c:v>1</c:v>
                      </c:pt>
                      <c:pt idx="58">
                        <c:v>7</c:v>
                      </c:pt>
                      <c:pt idx="59">
                        <c:v>5</c:v>
                      </c:pt>
                      <c:pt idx="60">
                        <c:v>5</c:v>
                      </c:pt>
                      <c:pt idx="61">
                        <c:v>2</c:v>
                      </c:pt>
                      <c:pt idx="62">
                        <c:v>2</c:v>
                      </c:pt>
                      <c:pt idx="63">
                        <c:v>2</c:v>
                      </c:pt>
                      <c:pt idx="64">
                        <c:v>2</c:v>
                      </c:pt>
                      <c:pt idx="65">
                        <c:v>11</c:v>
                      </c:pt>
                      <c:pt idx="66">
                        <c:v>2</c:v>
                      </c:pt>
                      <c:pt idx="67">
                        <c:v>2</c:v>
                      </c:pt>
                      <c:pt idx="68">
                        <c:v>1</c:v>
                      </c:pt>
                      <c:pt idx="69">
                        <c:v>9</c:v>
                      </c:pt>
                      <c:pt idx="70">
                        <c:v>1</c:v>
                      </c:pt>
                      <c:pt idx="71">
                        <c:v>1</c:v>
                      </c:pt>
                      <c:pt idx="72">
                        <c:v>2</c:v>
                      </c:pt>
                      <c:pt idx="73">
                        <c:v>2</c:v>
                      </c:pt>
                      <c:pt idx="74">
                        <c:v>1</c:v>
                      </c:pt>
                      <c:pt idx="75">
                        <c:v>1</c:v>
                      </c:pt>
                      <c:pt idx="76">
                        <c:v>2</c:v>
                      </c:pt>
                      <c:pt idx="77">
                        <c:v>1</c:v>
                      </c:pt>
                      <c:pt idx="78">
                        <c:v>13</c:v>
                      </c:pt>
                      <c:pt idx="79">
                        <c:v>13</c:v>
                      </c:pt>
                      <c:pt idx="80">
                        <c:v>1</c:v>
                      </c:pt>
                      <c:pt idx="81">
                        <c:v>6</c:v>
                      </c:pt>
                      <c:pt idx="82">
                        <c:v>1</c:v>
                      </c:pt>
                      <c:pt idx="83">
                        <c:v>1</c:v>
                      </c:pt>
                      <c:pt idx="84">
                        <c:v>2</c:v>
                      </c:pt>
                      <c:pt idx="85">
                        <c:v>2</c:v>
                      </c:pt>
                      <c:pt idx="86">
                        <c:v>1</c:v>
                      </c:pt>
                      <c:pt idx="87">
                        <c:v>1</c:v>
                      </c:pt>
                      <c:pt idx="88">
                        <c:v>2</c:v>
                      </c:pt>
                      <c:pt idx="89">
                        <c:v>2</c:v>
                      </c:pt>
                      <c:pt idx="90">
                        <c:v>2</c:v>
                      </c:pt>
                      <c:pt idx="91">
                        <c:v>2</c:v>
                      </c:pt>
                      <c:pt idx="92">
                        <c:v>2</c:v>
                      </c:pt>
                      <c:pt idx="93">
                        <c:v>2</c:v>
                      </c:pt>
                      <c:pt idx="94">
                        <c:v>1</c:v>
                      </c:pt>
                      <c:pt idx="95">
                        <c:v>11</c:v>
                      </c:pt>
                      <c:pt idx="96">
                        <c:v>11</c:v>
                      </c:pt>
                      <c:pt idx="97">
                        <c:v>7</c:v>
                      </c:pt>
                      <c:pt idx="98">
                        <c:v>1</c:v>
                      </c:pt>
                      <c:pt idx="99">
                        <c:v>1</c:v>
                      </c:pt>
                      <c:pt idx="100">
                        <c:v>2</c:v>
                      </c:pt>
                      <c:pt idx="101">
                        <c:v>3</c:v>
                      </c:pt>
                      <c:pt idx="102">
                        <c:v>3</c:v>
                      </c:pt>
                      <c:pt idx="103">
                        <c:v>2</c:v>
                      </c:pt>
                      <c:pt idx="104">
                        <c:v>2</c:v>
                      </c:pt>
                      <c:pt idx="105">
                        <c:v>4</c:v>
                      </c:pt>
                      <c:pt idx="106">
                        <c:v>4</c:v>
                      </c:pt>
                      <c:pt idx="107">
                        <c:v>4</c:v>
                      </c:pt>
                      <c:pt idx="108">
                        <c:v>3</c:v>
                      </c:pt>
                      <c:pt idx="109">
                        <c:v>5</c:v>
                      </c:pt>
                      <c:pt idx="110">
                        <c:v>5</c:v>
                      </c:pt>
                      <c:pt idx="111">
                        <c:v>4</c:v>
                      </c:pt>
                      <c:pt idx="112">
                        <c:v>4</c:v>
                      </c:pt>
                      <c:pt idx="113">
                        <c:v>4</c:v>
                      </c:pt>
                      <c:pt idx="114">
                        <c:v>4</c:v>
                      </c:pt>
                      <c:pt idx="115">
                        <c:v>4</c:v>
                      </c:pt>
                      <c:pt idx="116">
                        <c:v>7</c:v>
                      </c:pt>
                      <c:pt idx="117">
                        <c:v>14</c:v>
                      </c:pt>
                      <c:pt idx="118">
                        <c:v>2</c:v>
                      </c:pt>
                      <c:pt idx="119">
                        <c:v>5</c:v>
                      </c:pt>
                      <c:pt idx="120">
                        <c:v>4</c:v>
                      </c:pt>
                      <c:pt idx="121">
                        <c:v>1</c:v>
                      </c:pt>
                      <c:pt idx="122">
                        <c:v>5</c:v>
                      </c:pt>
                      <c:pt idx="123">
                        <c:v>5</c:v>
                      </c:pt>
                      <c:pt idx="124">
                        <c:v>11</c:v>
                      </c:pt>
                      <c:pt idx="125">
                        <c:v>2</c:v>
                      </c:pt>
                      <c:pt idx="126">
                        <c:v>5</c:v>
                      </c:pt>
                      <c:pt idx="127">
                        <c:v>5</c:v>
                      </c:pt>
                      <c:pt idx="128">
                        <c:v>5</c:v>
                      </c:pt>
                      <c:pt idx="129">
                        <c:v>5</c:v>
                      </c:pt>
                      <c:pt idx="130">
                        <c:v>5</c:v>
                      </c:pt>
                      <c:pt idx="131">
                        <c:v>11</c:v>
                      </c:pt>
                      <c:pt idx="132">
                        <c:v>1</c:v>
                      </c:pt>
                      <c:pt idx="133">
                        <c:v>2</c:v>
                      </c:pt>
                      <c:pt idx="134">
                        <c:v>3</c:v>
                      </c:pt>
                      <c:pt idx="135">
                        <c:v>14</c:v>
                      </c:pt>
                      <c:pt idx="136">
                        <c:v>9</c:v>
                      </c:pt>
                      <c:pt idx="137">
                        <c:v>9</c:v>
                      </c:pt>
                      <c:pt idx="138">
                        <c:v>1</c:v>
                      </c:pt>
                      <c:pt idx="139">
                        <c:v>1</c:v>
                      </c:pt>
                      <c:pt idx="140">
                        <c:v>1</c:v>
                      </c:pt>
                      <c:pt idx="141">
                        <c:v>2</c:v>
                      </c:pt>
                      <c:pt idx="142">
                        <c:v>2</c:v>
                      </c:pt>
                      <c:pt idx="143">
                        <c:v>13</c:v>
                      </c:pt>
                      <c:pt idx="144">
                        <c:v>4</c:v>
                      </c:pt>
                      <c:pt idx="145">
                        <c:v>4</c:v>
                      </c:pt>
                      <c:pt idx="146">
                        <c:v>2</c:v>
                      </c:pt>
                      <c:pt idx="147">
                        <c:v>1</c:v>
                      </c:pt>
                      <c:pt idx="148">
                        <c:v>2</c:v>
                      </c:pt>
                      <c:pt idx="149">
                        <c:v>1</c:v>
                      </c:pt>
                      <c:pt idx="150">
                        <c:v>1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1</c:v>
                      </c:pt>
                      <c:pt idx="154">
                        <c:v>7</c:v>
                      </c:pt>
                      <c:pt idx="155">
                        <c:v>1</c:v>
                      </c:pt>
                      <c:pt idx="156">
                        <c:v>9</c:v>
                      </c:pt>
                      <c:pt idx="157">
                        <c:v>9</c:v>
                      </c:pt>
                      <c:pt idx="158">
                        <c:v>9</c:v>
                      </c:pt>
                      <c:pt idx="159">
                        <c:v>13</c:v>
                      </c:pt>
                      <c:pt idx="160">
                        <c:v>1</c:v>
                      </c:pt>
                      <c:pt idx="161">
                        <c:v>1</c:v>
                      </c:pt>
                      <c:pt idx="162">
                        <c:v>10</c:v>
                      </c:pt>
                      <c:pt idx="163">
                        <c:v>7</c:v>
                      </c:pt>
                      <c:pt idx="164">
                        <c:v>10</c:v>
                      </c:pt>
                      <c:pt idx="165">
                        <c:v>10</c:v>
                      </c:pt>
                      <c:pt idx="166">
                        <c:v>6</c:v>
                      </c:pt>
                      <c:pt idx="167">
                        <c:v>9</c:v>
                      </c:pt>
                      <c:pt idx="168">
                        <c:v>5</c:v>
                      </c:pt>
                      <c:pt idx="169">
                        <c:v>14</c:v>
                      </c:pt>
                      <c:pt idx="170">
                        <c:v>5</c:v>
                      </c:pt>
                      <c:pt idx="171">
                        <c:v>9</c:v>
                      </c:pt>
                      <c:pt idx="172">
                        <c:v>1</c:v>
                      </c:pt>
                      <c:pt idx="173">
                        <c:v>7</c:v>
                      </c:pt>
                      <c:pt idx="174">
                        <c:v>7</c:v>
                      </c:pt>
                      <c:pt idx="175">
                        <c:v>4</c:v>
                      </c:pt>
                      <c:pt idx="176">
                        <c:v>4</c:v>
                      </c:pt>
                      <c:pt idx="177">
                        <c:v>7</c:v>
                      </c:pt>
                      <c:pt idx="178">
                        <c:v>1</c:v>
                      </c:pt>
                      <c:pt idx="179">
                        <c:v>1</c:v>
                      </c:pt>
                      <c:pt idx="180">
                        <c:v>1</c:v>
                      </c:pt>
                      <c:pt idx="181">
                        <c:v>9</c:v>
                      </c:pt>
                      <c:pt idx="182">
                        <c:v>5</c:v>
                      </c:pt>
                      <c:pt idx="183">
                        <c:v>5</c:v>
                      </c:pt>
                      <c:pt idx="184">
                        <c:v>2</c:v>
                      </c:pt>
                      <c:pt idx="185">
                        <c:v>10</c:v>
                      </c:pt>
                      <c:pt idx="186">
                        <c:v>10</c:v>
                      </c:pt>
                      <c:pt idx="187">
                        <c:v>7</c:v>
                      </c:pt>
                      <c:pt idx="188">
                        <c:v>7</c:v>
                      </c:pt>
                      <c:pt idx="189">
                        <c:v>7</c:v>
                      </c:pt>
                      <c:pt idx="190">
                        <c:v>7</c:v>
                      </c:pt>
                      <c:pt idx="191">
                        <c:v>7</c:v>
                      </c:pt>
                      <c:pt idx="192">
                        <c:v>7</c:v>
                      </c:pt>
                      <c:pt idx="193">
                        <c:v>7</c:v>
                      </c:pt>
                      <c:pt idx="194">
                        <c:v>2</c:v>
                      </c:pt>
                      <c:pt idx="195">
                        <c:v>2</c:v>
                      </c:pt>
                      <c:pt idx="196">
                        <c:v>10</c:v>
                      </c:pt>
                      <c:pt idx="197">
                        <c:v>7</c:v>
                      </c:pt>
                      <c:pt idx="198">
                        <c:v>12</c:v>
                      </c:pt>
                      <c:pt idx="199">
                        <c:v>2</c:v>
                      </c:pt>
                      <c:pt idx="200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Stations!$L$4:$L$204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3</c:v>
                      </c:pt>
                      <c:pt idx="1">
                        <c:v>6</c:v>
                      </c:pt>
                      <c:pt idx="2">
                        <c:v>20</c:v>
                      </c:pt>
                      <c:pt idx="3">
                        <c:v>7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12</c:v>
                      </c:pt>
                      <c:pt idx="7">
                        <c:v>12</c:v>
                      </c:pt>
                      <c:pt idx="8">
                        <c:v>20</c:v>
                      </c:pt>
                      <c:pt idx="9">
                        <c:v>4</c:v>
                      </c:pt>
                      <c:pt idx="10">
                        <c:v>4</c:v>
                      </c:pt>
                      <c:pt idx="11">
                        <c:v>18</c:v>
                      </c:pt>
                      <c:pt idx="12">
                        <c:v>18</c:v>
                      </c:pt>
                      <c:pt idx="13">
                        <c:v>12</c:v>
                      </c:pt>
                      <c:pt idx="14">
                        <c:v>3</c:v>
                      </c:pt>
                      <c:pt idx="15">
                        <c:v>12</c:v>
                      </c:pt>
                      <c:pt idx="16">
                        <c:v>12</c:v>
                      </c:pt>
                      <c:pt idx="17">
                        <c:v>15</c:v>
                      </c:pt>
                      <c:pt idx="18">
                        <c:v>18</c:v>
                      </c:pt>
                      <c:pt idx="19">
                        <c:v>18</c:v>
                      </c:pt>
                      <c:pt idx="20">
                        <c:v>20</c:v>
                      </c:pt>
                      <c:pt idx="21">
                        <c:v>20</c:v>
                      </c:pt>
                      <c:pt idx="22">
                        <c:v>21</c:v>
                      </c:pt>
                      <c:pt idx="23">
                        <c:v>21</c:v>
                      </c:pt>
                      <c:pt idx="24">
                        <c:v>21</c:v>
                      </c:pt>
                      <c:pt idx="25">
                        <c:v>21</c:v>
                      </c:pt>
                      <c:pt idx="26">
                        <c:v>21</c:v>
                      </c:pt>
                      <c:pt idx="27">
                        <c:v>21</c:v>
                      </c:pt>
                      <c:pt idx="28">
                        <c:v>21</c:v>
                      </c:pt>
                      <c:pt idx="29">
                        <c:v>17</c:v>
                      </c:pt>
                      <c:pt idx="30">
                        <c:v>17</c:v>
                      </c:pt>
                      <c:pt idx="31">
                        <c:v>21</c:v>
                      </c:pt>
                      <c:pt idx="32">
                        <c:v>3</c:v>
                      </c:pt>
                      <c:pt idx="33">
                        <c:v>3</c:v>
                      </c:pt>
                      <c:pt idx="34">
                        <c:v>13</c:v>
                      </c:pt>
                      <c:pt idx="35">
                        <c:v>13</c:v>
                      </c:pt>
                      <c:pt idx="36">
                        <c:v>6</c:v>
                      </c:pt>
                      <c:pt idx="37">
                        <c:v>18</c:v>
                      </c:pt>
                      <c:pt idx="38">
                        <c:v>18</c:v>
                      </c:pt>
                      <c:pt idx="39">
                        <c:v>6</c:v>
                      </c:pt>
                      <c:pt idx="40">
                        <c:v>6</c:v>
                      </c:pt>
                      <c:pt idx="41">
                        <c:v>21</c:v>
                      </c:pt>
                      <c:pt idx="42">
                        <c:v>17</c:v>
                      </c:pt>
                      <c:pt idx="43">
                        <c:v>19</c:v>
                      </c:pt>
                      <c:pt idx="44">
                        <c:v>11</c:v>
                      </c:pt>
                      <c:pt idx="45">
                        <c:v>11</c:v>
                      </c:pt>
                      <c:pt idx="46">
                        <c:v>10</c:v>
                      </c:pt>
                      <c:pt idx="47">
                        <c:v>13</c:v>
                      </c:pt>
                      <c:pt idx="48">
                        <c:v>13</c:v>
                      </c:pt>
                      <c:pt idx="49">
                        <c:v>13</c:v>
                      </c:pt>
                      <c:pt idx="50">
                        <c:v>6</c:v>
                      </c:pt>
                      <c:pt idx="51">
                        <c:v>6</c:v>
                      </c:pt>
                      <c:pt idx="52">
                        <c:v>12</c:v>
                      </c:pt>
                      <c:pt idx="53">
                        <c:v>19</c:v>
                      </c:pt>
                      <c:pt idx="54">
                        <c:v>18</c:v>
                      </c:pt>
                      <c:pt idx="55">
                        <c:v>3</c:v>
                      </c:pt>
                      <c:pt idx="56">
                        <c:v>3</c:v>
                      </c:pt>
                      <c:pt idx="57">
                        <c:v>1</c:v>
                      </c:pt>
                      <c:pt idx="58">
                        <c:v>17</c:v>
                      </c:pt>
                      <c:pt idx="59">
                        <c:v>18</c:v>
                      </c:pt>
                      <c:pt idx="60">
                        <c:v>18</c:v>
                      </c:pt>
                      <c:pt idx="61">
                        <c:v>13</c:v>
                      </c:pt>
                      <c:pt idx="62">
                        <c:v>13</c:v>
                      </c:pt>
                      <c:pt idx="63">
                        <c:v>13</c:v>
                      </c:pt>
                      <c:pt idx="64">
                        <c:v>13</c:v>
                      </c:pt>
                      <c:pt idx="65">
                        <c:v>21</c:v>
                      </c:pt>
                      <c:pt idx="66">
                        <c:v>12</c:v>
                      </c:pt>
                      <c:pt idx="67">
                        <c:v>12</c:v>
                      </c:pt>
                      <c:pt idx="68">
                        <c:v>6</c:v>
                      </c:pt>
                      <c:pt idx="69">
                        <c:v>17</c:v>
                      </c:pt>
                      <c:pt idx="70">
                        <c:v>5</c:v>
                      </c:pt>
                      <c:pt idx="71">
                        <c:v>3</c:v>
                      </c:pt>
                      <c:pt idx="72">
                        <c:v>14</c:v>
                      </c:pt>
                      <c:pt idx="73">
                        <c:v>14</c:v>
                      </c:pt>
                      <c:pt idx="74">
                        <c:v>6</c:v>
                      </c:pt>
                      <c:pt idx="75">
                        <c:v>6</c:v>
                      </c:pt>
                      <c:pt idx="76">
                        <c:v>13</c:v>
                      </c:pt>
                      <c:pt idx="77">
                        <c:v>4</c:v>
                      </c:pt>
                      <c:pt idx="78">
                        <c:v>20</c:v>
                      </c:pt>
                      <c:pt idx="79">
                        <c:v>20</c:v>
                      </c:pt>
                      <c:pt idx="80">
                        <c:v>9</c:v>
                      </c:pt>
                      <c:pt idx="81">
                        <c:v>18</c:v>
                      </c:pt>
                      <c:pt idx="82">
                        <c:v>3</c:v>
                      </c:pt>
                      <c:pt idx="83">
                        <c:v>6</c:v>
                      </c:pt>
                      <c:pt idx="84">
                        <c:v>12</c:v>
                      </c:pt>
                      <c:pt idx="85">
                        <c:v>12</c:v>
                      </c:pt>
                      <c:pt idx="86">
                        <c:v>4</c:v>
                      </c:pt>
                      <c:pt idx="87">
                        <c:v>4</c:v>
                      </c:pt>
                      <c:pt idx="88">
                        <c:v>12</c:v>
                      </c:pt>
                      <c:pt idx="89">
                        <c:v>12</c:v>
                      </c:pt>
                      <c:pt idx="90">
                        <c:v>12</c:v>
                      </c:pt>
                      <c:pt idx="91">
                        <c:v>12</c:v>
                      </c:pt>
                      <c:pt idx="92">
                        <c:v>12</c:v>
                      </c:pt>
                      <c:pt idx="93">
                        <c:v>12</c:v>
                      </c:pt>
                      <c:pt idx="94">
                        <c:v>2</c:v>
                      </c:pt>
                      <c:pt idx="95">
                        <c:v>21</c:v>
                      </c:pt>
                      <c:pt idx="96">
                        <c:v>21</c:v>
                      </c:pt>
                      <c:pt idx="97">
                        <c:v>17</c:v>
                      </c:pt>
                      <c:pt idx="98">
                        <c:v>3</c:v>
                      </c:pt>
                      <c:pt idx="99">
                        <c:v>3</c:v>
                      </c:pt>
                      <c:pt idx="100">
                        <c:v>10</c:v>
                      </c:pt>
                      <c:pt idx="101">
                        <c:v>16</c:v>
                      </c:pt>
                      <c:pt idx="102">
                        <c:v>16</c:v>
                      </c:pt>
                      <c:pt idx="103">
                        <c:v>10</c:v>
                      </c:pt>
                      <c:pt idx="104">
                        <c:v>14</c:v>
                      </c:pt>
                      <c:pt idx="105">
                        <c:v>15</c:v>
                      </c:pt>
                      <c:pt idx="106">
                        <c:v>15</c:v>
                      </c:pt>
                      <c:pt idx="107">
                        <c:v>15</c:v>
                      </c:pt>
                      <c:pt idx="108">
                        <c:v>16</c:v>
                      </c:pt>
                      <c:pt idx="109">
                        <c:v>18</c:v>
                      </c:pt>
                      <c:pt idx="110">
                        <c:v>18</c:v>
                      </c:pt>
                      <c:pt idx="111">
                        <c:v>16</c:v>
                      </c:pt>
                      <c:pt idx="112">
                        <c:v>16</c:v>
                      </c:pt>
                      <c:pt idx="113">
                        <c:v>16</c:v>
                      </c:pt>
                      <c:pt idx="114">
                        <c:v>16</c:v>
                      </c:pt>
                      <c:pt idx="115">
                        <c:v>16</c:v>
                      </c:pt>
                      <c:pt idx="116">
                        <c:v>17</c:v>
                      </c:pt>
                      <c:pt idx="117">
                        <c:v>19</c:v>
                      </c:pt>
                      <c:pt idx="118">
                        <c:v>10</c:v>
                      </c:pt>
                      <c:pt idx="119">
                        <c:v>18</c:v>
                      </c:pt>
                      <c:pt idx="120">
                        <c:v>16</c:v>
                      </c:pt>
                      <c:pt idx="121">
                        <c:v>4</c:v>
                      </c:pt>
                      <c:pt idx="122">
                        <c:v>18</c:v>
                      </c:pt>
                      <c:pt idx="123">
                        <c:v>18</c:v>
                      </c:pt>
                      <c:pt idx="124">
                        <c:v>21</c:v>
                      </c:pt>
                      <c:pt idx="125">
                        <c:v>12</c:v>
                      </c:pt>
                      <c:pt idx="126">
                        <c:v>18</c:v>
                      </c:pt>
                      <c:pt idx="127">
                        <c:v>18</c:v>
                      </c:pt>
                      <c:pt idx="128">
                        <c:v>18</c:v>
                      </c:pt>
                      <c:pt idx="129">
                        <c:v>18</c:v>
                      </c:pt>
                      <c:pt idx="130">
                        <c:v>18</c:v>
                      </c:pt>
                      <c:pt idx="131">
                        <c:v>21</c:v>
                      </c:pt>
                      <c:pt idx="132">
                        <c:v>6</c:v>
                      </c:pt>
                      <c:pt idx="133">
                        <c:v>13</c:v>
                      </c:pt>
                      <c:pt idx="134">
                        <c:v>16</c:v>
                      </c:pt>
                      <c:pt idx="135">
                        <c:v>19</c:v>
                      </c:pt>
                      <c:pt idx="136">
                        <c:v>18</c:v>
                      </c:pt>
                      <c:pt idx="137">
                        <c:v>18</c:v>
                      </c:pt>
                      <c:pt idx="138">
                        <c:v>3</c:v>
                      </c:pt>
                      <c:pt idx="139">
                        <c:v>6</c:v>
                      </c:pt>
                      <c:pt idx="140">
                        <c:v>6</c:v>
                      </c:pt>
                      <c:pt idx="141">
                        <c:v>12</c:v>
                      </c:pt>
                      <c:pt idx="142">
                        <c:v>12</c:v>
                      </c:pt>
                      <c:pt idx="143">
                        <c:v>20</c:v>
                      </c:pt>
                      <c:pt idx="144">
                        <c:v>16</c:v>
                      </c:pt>
                      <c:pt idx="145">
                        <c:v>16</c:v>
                      </c:pt>
                      <c:pt idx="146">
                        <c:v>13</c:v>
                      </c:pt>
                      <c:pt idx="147">
                        <c:v>4</c:v>
                      </c:pt>
                      <c:pt idx="148">
                        <c:v>14</c:v>
                      </c:pt>
                      <c:pt idx="149">
                        <c:v>6</c:v>
                      </c:pt>
                      <c:pt idx="150">
                        <c:v>6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9</c:v>
                      </c:pt>
                      <c:pt idx="154">
                        <c:v>18</c:v>
                      </c:pt>
                      <c:pt idx="155">
                        <c:v>3</c:v>
                      </c:pt>
                      <c:pt idx="156">
                        <c:v>18</c:v>
                      </c:pt>
                      <c:pt idx="157">
                        <c:v>18</c:v>
                      </c:pt>
                      <c:pt idx="158">
                        <c:v>18</c:v>
                      </c:pt>
                      <c:pt idx="159">
                        <c:v>20</c:v>
                      </c:pt>
                      <c:pt idx="160">
                        <c:v>6</c:v>
                      </c:pt>
                      <c:pt idx="161">
                        <c:v>3</c:v>
                      </c:pt>
                      <c:pt idx="162">
                        <c:v>20</c:v>
                      </c:pt>
                      <c:pt idx="163">
                        <c:v>20</c:v>
                      </c:pt>
                      <c:pt idx="164">
                        <c:v>20</c:v>
                      </c:pt>
                      <c:pt idx="165">
                        <c:v>20</c:v>
                      </c:pt>
                      <c:pt idx="166">
                        <c:v>18</c:v>
                      </c:pt>
                      <c:pt idx="167">
                        <c:v>21</c:v>
                      </c:pt>
                      <c:pt idx="168">
                        <c:v>18</c:v>
                      </c:pt>
                      <c:pt idx="169">
                        <c:v>20</c:v>
                      </c:pt>
                      <c:pt idx="170">
                        <c:v>18</c:v>
                      </c:pt>
                      <c:pt idx="171">
                        <c:v>18</c:v>
                      </c:pt>
                      <c:pt idx="172">
                        <c:v>8</c:v>
                      </c:pt>
                      <c:pt idx="173">
                        <c:v>17</c:v>
                      </c:pt>
                      <c:pt idx="174">
                        <c:v>17</c:v>
                      </c:pt>
                      <c:pt idx="175">
                        <c:v>16</c:v>
                      </c:pt>
                      <c:pt idx="176">
                        <c:v>16</c:v>
                      </c:pt>
                      <c:pt idx="177">
                        <c:v>17</c:v>
                      </c:pt>
                      <c:pt idx="178">
                        <c:v>2</c:v>
                      </c:pt>
                      <c:pt idx="179">
                        <c:v>3</c:v>
                      </c:pt>
                      <c:pt idx="180">
                        <c:v>1</c:v>
                      </c:pt>
                      <c:pt idx="181">
                        <c:v>20</c:v>
                      </c:pt>
                      <c:pt idx="182">
                        <c:v>18</c:v>
                      </c:pt>
                      <c:pt idx="183">
                        <c:v>18</c:v>
                      </c:pt>
                      <c:pt idx="184">
                        <c:v>13</c:v>
                      </c:pt>
                      <c:pt idx="185">
                        <c:v>20</c:v>
                      </c:pt>
                      <c:pt idx="186">
                        <c:v>20</c:v>
                      </c:pt>
                      <c:pt idx="187">
                        <c:v>18</c:v>
                      </c:pt>
                      <c:pt idx="188">
                        <c:v>18</c:v>
                      </c:pt>
                      <c:pt idx="189">
                        <c:v>18</c:v>
                      </c:pt>
                      <c:pt idx="190">
                        <c:v>18</c:v>
                      </c:pt>
                      <c:pt idx="191">
                        <c:v>18</c:v>
                      </c:pt>
                      <c:pt idx="192">
                        <c:v>18</c:v>
                      </c:pt>
                      <c:pt idx="193">
                        <c:v>18</c:v>
                      </c:pt>
                      <c:pt idx="194">
                        <c:v>13</c:v>
                      </c:pt>
                      <c:pt idx="195">
                        <c:v>13</c:v>
                      </c:pt>
                      <c:pt idx="196">
                        <c:v>20</c:v>
                      </c:pt>
                      <c:pt idx="197">
                        <c:v>20</c:v>
                      </c:pt>
                      <c:pt idx="198">
                        <c:v>20</c:v>
                      </c:pt>
                      <c:pt idx="199">
                        <c:v>10</c:v>
                      </c:pt>
                      <c:pt idx="200">
                        <c:v>10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CA3-4373-8076-BC9FFCC8519C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Stations!$M$3</c15:sqref>
                        </c15:formulaRef>
                      </c:ext>
                    </c:extLst>
                    <c:strCache>
                      <c:ptCount val="1"/>
                      <c:pt idx="0">
                        <c:v>Sharing: YRS % of YR tariff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Stations!$J$4:$J$204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1</c:v>
                      </c:pt>
                      <c:pt idx="1">
                        <c:v>1</c:v>
                      </c:pt>
                      <c:pt idx="2">
                        <c:v>10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1</c:v>
                      </c:pt>
                      <c:pt idx="6">
                        <c:v>2</c:v>
                      </c:pt>
                      <c:pt idx="7">
                        <c:v>2</c:v>
                      </c:pt>
                      <c:pt idx="8">
                        <c:v>10</c:v>
                      </c:pt>
                      <c:pt idx="9">
                        <c:v>1</c:v>
                      </c:pt>
                      <c:pt idx="10">
                        <c:v>1</c:v>
                      </c:pt>
                      <c:pt idx="11">
                        <c:v>7</c:v>
                      </c:pt>
                      <c:pt idx="12">
                        <c:v>7</c:v>
                      </c:pt>
                      <c:pt idx="13">
                        <c:v>2</c:v>
                      </c:pt>
                      <c:pt idx="14">
                        <c:v>1</c:v>
                      </c:pt>
                      <c:pt idx="15">
                        <c:v>2</c:v>
                      </c:pt>
                      <c:pt idx="16">
                        <c:v>2</c:v>
                      </c:pt>
                      <c:pt idx="17">
                        <c:v>3</c:v>
                      </c:pt>
                      <c:pt idx="18">
                        <c:v>6</c:v>
                      </c:pt>
                      <c:pt idx="19">
                        <c:v>6</c:v>
                      </c:pt>
                      <c:pt idx="20">
                        <c:v>11</c:v>
                      </c:pt>
                      <c:pt idx="21">
                        <c:v>11</c:v>
                      </c:pt>
                      <c:pt idx="22">
                        <c:v>9</c:v>
                      </c:pt>
                      <c:pt idx="23">
                        <c:v>9</c:v>
                      </c:pt>
                      <c:pt idx="24">
                        <c:v>9</c:v>
                      </c:pt>
                      <c:pt idx="25">
                        <c:v>9</c:v>
                      </c:pt>
                      <c:pt idx="26">
                        <c:v>12</c:v>
                      </c:pt>
                      <c:pt idx="27">
                        <c:v>12</c:v>
                      </c:pt>
                      <c:pt idx="28">
                        <c:v>11</c:v>
                      </c:pt>
                      <c:pt idx="29">
                        <c:v>4</c:v>
                      </c:pt>
                      <c:pt idx="30">
                        <c:v>4</c:v>
                      </c:pt>
                      <c:pt idx="31">
                        <c:v>11</c:v>
                      </c:pt>
                      <c:pt idx="32">
                        <c:v>1</c:v>
                      </c:pt>
                      <c:pt idx="33">
                        <c:v>1</c:v>
                      </c:pt>
                      <c:pt idx="34">
                        <c:v>2</c:v>
                      </c:pt>
                      <c:pt idx="35">
                        <c:v>2</c:v>
                      </c:pt>
                      <c:pt idx="36">
                        <c:v>1</c:v>
                      </c:pt>
                      <c:pt idx="37">
                        <c:v>6</c:v>
                      </c:pt>
                      <c:pt idx="38">
                        <c:v>6</c:v>
                      </c:pt>
                      <c:pt idx="39">
                        <c:v>1</c:v>
                      </c:pt>
                      <c:pt idx="40">
                        <c:v>1</c:v>
                      </c:pt>
                      <c:pt idx="41">
                        <c:v>9</c:v>
                      </c:pt>
                      <c:pt idx="42">
                        <c:v>7</c:v>
                      </c:pt>
                      <c:pt idx="43">
                        <c:v>13</c:v>
                      </c:pt>
                      <c:pt idx="44">
                        <c:v>2</c:v>
                      </c:pt>
                      <c:pt idx="45">
                        <c:v>2</c:v>
                      </c:pt>
                      <c:pt idx="46">
                        <c:v>2</c:v>
                      </c:pt>
                      <c:pt idx="47">
                        <c:v>2</c:v>
                      </c:pt>
                      <c:pt idx="48">
                        <c:v>2</c:v>
                      </c:pt>
                      <c:pt idx="49">
                        <c:v>2</c:v>
                      </c:pt>
                      <c:pt idx="50">
                        <c:v>1</c:v>
                      </c:pt>
                      <c:pt idx="51">
                        <c:v>1</c:v>
                      </c:pt>
                      <c:pt idx="52">
                        <c:v>2</c:v>
                      </c:pt>
                      <c:pt idx="53">
                        <c:v>13</c:v>
                      </c:pt>
                      <c:pt idx="54">
                        <c:v>6</c:v>
                      </c:pt>
                      <c:pt idx="55">
                        <c:v>1</c:v>
                      </c:pt>
                      <c:pt idx="56">
                        <c:v>1</c:v>
                      </c:pt>
                      <c:pt idx="57">
                        <c:v>1</c:v>
                      </c:pt>
                      <c:pt idx="58">
                        <c:v>7</c:v>
                      </c:pt>
                      <c:pt idx="59">
                        <c:v>5</c:v>
                      </c:pt>
                      <c:pt idx="60">
                        <c:v>5</c:v>
                      </c:pt>
                      <c:pt idx="61">
                        <c:v>2</c:v>
                      </c:pt>
                      <c:pt idx="62">
                        <c:v>2</c:v>
                      </c:pt>
                      <c:pt idx="63">
                        <c:v>2</c:v>
                      </c:pt>
                      <c:pt idx="64">
                        <c:v>2</c:v>
                      </c:pt>
                      <c:pt idx="65">
                        <c:v>11</c:v>
                      </c:pt>
                      <c:pt idx="66">
                        <c:v>2</c:v>
                      </c:pt>
                      <c:pt idx="67">
                        <c:v>2</c:v>
                      </c:pt>
                      <c:pt idx="68">
                        <c:v>1</c:v>
                      </c:pt>
                      <c:pt idx="69">
                        <c:v>9</c:v>
                      </c:pt>
                      <c:pt idx="70">
                        <c:v>1</c:v>
                      </c:pt>
                      <c:pt idx="71">
                        <c:v>1</c:v>
                      </c:pt>
                      <c:pt idx="72">
                        <c:v>2</c:v>
                      </c:pt>
                      <c:pt idx="73">
                        <c:v>2</c:v>
                      </c:pt>
                      <c:pt idx="74">
                        <c:v>1</c:v>
                      </c:pt>
                      <c:pt idx="75">
                        <c:v>1</c:v>
                      </c:pt>
                      <c:pt idx="76">
                        <c:v>2</c:v>
                      </c:pt>
                      <c:pt idx="77">
                        <c:v>1</c:v>
                      </c:pt>
                      <c:pt idx="78">
                        <c:v>13</c:v>
                      </c:pt>
                      <c:pt idx="79">
                        <c:v>13</c:v>
                      </c:pt>
                      <c:pt idx="80">
                        <c:v>1</c:v>
                      </c:pt>
                      <c:pt idx="81">
                        <c:v>6</c:v>
                      </c:pt>
                      <c:pt idx="82">
                        <c:v>1</c:v>
                      </c:pt>
                      <c:pt idx="83">
                        <c:v>1</c:v>
                      </c:pt>
                      <c:pt idx="84">
                        <c:v>2</c:v>
                      </c:pt>
                      <c:pt idx="85">
                        <c:v>2</c:v>
                      </c:pt>
                      <c:pt idx="86">
                        <c:v>1</c:v>
                      </c:pt>
                      <c:pt idx="87">
                        <c:v>1</c:v>
                      </c:pt>
                      <c:pt idx="88">
                        <c:v>2</c:v>
                      </c:pt>
                      <c:pt idx="89">
                        <c:v>2</c:v>
                      </c:pt>
                      <c:pt idx="90">
                        <c:v>2</c:v>
                      </c:pt>
                      <c:pt idx="91">
                        <c:v>2</c:v>
                      </c:pt>
                      <c:pt idx="92">
                        <c:v>2</c:v>
                      </c:pt>
                      <c:pt idx="93">
                        <c:v>2</c:v>
                      </c:pt>
                      <c:pt idx="94">
                        <c:v>1</c:v>
                      </c:pt>
                      <c:pt idx="95">
                        <c:v>11</c:v>
                      </c:pt>
                      <c:pt idx="96">
                        <c:v>11</c:v>
                      </c:pt>
                      <c:pt idx="97">
                        <c:v>7</c:v>
                      </c:pt>
                      <c:pt idx="98">
                        <c:v>1</c:v>
                      </c:pt>
                      <c:pt idx="99">
                        <c:v>1</c:v>
                      </c:pt>
                      <c:pt idx="100">
                        <c:v>2</c:v>
                      </c:pt>
                      <c:pt idx="101">
                        <c:v>3</c:v>
                      </c:pt>
                      <c:pt idx="102">
                        <c:v>3</c:v>
                      </c:pt>
                      <c:pt idx="103">
                        <c:v>2</c:v>
                      </c:pt>
                      <c:pt idx="104">
                        <c:v>2</c:v>
                      </c:pt>
                      <c:pt idx="105">
                        <c:v>4</c:v>
                      </c:pt>
                      <c:pt idx="106">
                        <c:v>4</c:v>
                      </c:pt>
                      <c:pt idx="107">
                        <c:v>4</c:v>
                      </c:pt>
                      <c:pt idx="108">
                        <c:v>3</c:v>
                      </c:pt>
                      <c:pt idx="109">
                        <c:v>5</c:v>
                      </c:pt>
                      <c:pt idx="110">
                        <c:v>5</c:v>
                      </c:pt>
                      <c:pt idx="111">
                        <c:v>4</c:v>
                      </c:pt>
                      <c:pt idx="112">
                        <c:v>4</c:v>
                      </c:pt>
                      <c:pt idx="113">
                        <c:v>4</c:v>
                      </c:pt>
                      <c:pt idx="114">
                        <c:v>4</c:v>
                      </c:pt>
                      <c:pt idx="115">
                        <c:v>4</c:v>
                      </c:pt>
                      <c:pt idx="116">
                        <c:v>7</c:v>
                      </c:pt>
                      <c:pt idx="117">
                        <c:v>14</c:v>
                      </c:pt>
                      <c:pt idx="118">
                        <c:v>2</c:v>
                      </c:pt>
                      <c:pt idx="119">
                        <c:v>5</c:v>
                      </c:pt>
                      <c:pt idx="120">
                        <c:v>4</c:v>
                      </c:pt>
                      <c:pt idx="121">
                        <c:v>1</c:v>
                      </c:pt>
                      <c:pt idx="122">
                        <c:v>5</c:v>
                      </c:pt>
                      <c:pt idx="123">
                        <c:v>5</c:v>
                      </c:pt>
                      <c:pt idx="124">
                        <c:v>11</c:v>
                      </c:pt>
                      <c:pt idx="125">
                        <c:v>2</c:v>
                      </c:pt>
                      <c:pt idx="126">
                        <c:v>5</c:v>
                      </c:pt>
                      <c:pt idx="127">
                        <c:v>5</c:v>
                      </c:pt>
                      <c:pt idx="128">
                        <c:v>5</c:v>
                      </c:pt>
                      <c:pt idx="129">
                        <c:v>5</c:v>
                      </c:pt>
                      <c:pt idx="130">
                        <c:v>5</c:v>
                      </c:pt>
                      <c:pt idx="131">
                        <c:v>11</c:v>
                      </c:pt>
                      <c:pt idx="132">
                        <c:v>1</c:v>
                      </c:pt>
                      <c:pt idx="133">
                        <c:v>2</c:v>
                      </c:pt>
                      <c:pt idx="134">
                        <c:v>3</c:v>
                      </c:pt>
                      <c:pt idx="135">
                        <c:v>14</c:v>
                      </c:pt>
                      <c:pt idx="136">
                        <c:v>9</c:v>
                      </c:pt>
                      <c:pt idx="137">
                        <c:v>9</c:v>
                      </c:pt>
                      <c:pt idx="138">
                        <c:v>1</c:v>
                      </c:pt>
                      <c:pt idx="139">
                        <c:v>1</c:v>
                      </c:pt>
                      <c:pt idx="140">
                        <c:v>1</c:v>
                      </c:pt>
                      <c:pt idx="141">
                        <c:v>2</c:v>
                      </c:pt>
                      <c:pt idx="142">
                        <c:v>2</c:v>
                      </c:pt>
                      <c:pt idx="143">
                        <c:v>13</c:v>
                      </c:pt>
                      <c:pt idx="144">
                        <c:v>4</c:v>
                      </c:pt>
                      <c:pt idx="145">
                        <c:v>4</c:v>
                      </c:pt>
                      <c:pt idx="146">
                        <c:v>2</c:v>
                      </c:pt>
                      <c:pt idx="147">
                        <c:v>1</c:v>
                      </c:pt>
                      <c:pt idx="148">
                        <c:v>2</c:v>
                      </c:pt>
                      <c:pt idx="149">
                        <c:v>1</c:v>
                      </c:pt>
                      <c:pt idx="150">
                        <c:v>1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1</c:v>
                      </c:pt>
                      <c:pt idx="154">
                        <c:v>7</c:v>
                      </c:pt>
                      <c:pt idx="155">
                        <c:v>1</c:v>
                      </c:pt>
                      <c:pt idx="156">
                        <c:v>9</c:v>
                      </c:pt>
                      <c:pt idx="157">
                        <c:v>9</c:v>
                      </c:pt>
                      <c:pt idx="158">
                        <c:v>9</c:v>
                      </c:pt>
                      <c:pt idx="159">
                        <c:v>13</c:v>
                      </c:pt>
                      <c:pt idx="160">
                        <c:v>1</c:v>
                      </c:pt>
                      <c:pt idx="161">
                        <c:v>1</c:v>
                      </c:pt>
                      <c:pt idx="162">
                        <c:v>10</c:v>
                      </c:pt>
                      <c:pt idx="163">
                        <c:v>7</c:v>
                      </c:pt>
                      <c:pt idx="164">
                        <c:v>10</c:v>
                      </c:pt>
                      <c:pt idx="165">
                        <c:v>10</c:v>
                      </c:pt>
                      <c:pt idx="166">
                        <c:v>6</c:v>
                      </c:pt>
                      <c:pt idx="167">
                        <c:v>9</c:v>
                      </c:pt>
                      <c:pt idx="168">
                        <c:v>5</c:v>
                      </c:pt>
                      <c:pt idx="169">
                        <c:v>14</c:v>
                      </c:pt>
                      <c:pt idx="170">
                        <c:v>5</c:v>
                      </c:pt>
                      <c:pt idx="171">
                        <c:v>9</c:v>
                      </c:pt>
                      <c:pt idx="172">
                        <c:v>1</c:v>
                      </c:pt>
                      <c:pt idx="173">
                        <c:v>7</c:v>
                      </c:pt>
                      <c:pt idx="174">
                        <c:v>7</c:v>
                      </c:pt>
                      <c:pt idx="175">
                        <c:v>4</c:v>
                      </c:pt>
                      <c:pt idx="176">
                        <c:v>4</c:v>
                      </c:pt>
                      <c:pt idx="177">
                        <c:v>7</c:v>
                      </c:pt>
                      <c:pt idx="178">
                        <c:v>1</c:v>
                      </c:pt>
                      <c:pt idx="179">
                        <c:v>1</c:v>
                      </c:pt>
                      <c:pt idx="180">
                        <c:v>1</c:v>
                      </c:pt>
                      <c:pt idx="181">
                        <c:v>9</c:v>
                      </c:pt>
                      <c:pt idx="182">
                        <c:v>5</c:v>
                      </c:pt>
                      <c:pt idx="183">
                        <c:v>5</c:v>
                      </c:pt>
                      <c:pt idx="184">
                        <c:v>2</c:v>
                      </c:pt>
                      <c:pt idx="185">
                        <c:v>10</c:v>
                      </c:pt>
                      <c:pt idx="186">
                        <c:v>10</c:v>
                      </c:pt>
                      <c:pt idx="187">
                        <c:v>7</c:v>
                      </c:pt>
                      <c:pt idx="188">
                        <c:v>7</c:v>
                      </c:pt>
                      <c:pt idx="189">
                        <c:v>7</c:v>
                      </c:pt>
                      <c:pt idx="190">
                        <c:v>7</c:v>
                      </c:pt>
                      <c:pt idx="191">
                        <c:v>7</c:v>
                      </c:pt>
                      <c:pt idx="192">
                        <c:v>7</c:v>
                      </c:pt>
                      <c:pt idx="193">
                        <c:v>7</c:v>
                      </c:pt>
                      <c:pt idx="194">
                        <c:v>2</c:v>
                      </c:pt>
                      <c:pt idx="195">
                        <c:v>2</c:v>
                      </c:pt>
                      <c:pt idx="196">
                        <c:v>10</c:v>
                      </c:pt>
                      <c:pt idx="197">
                        <c:v>7</c:v>
                      </c:pt>
                      <c:pt idx="198">
                        <c:v>12</c:v>
                      </c:pt>
                      <c:pt idx="199">
                        <c:v>2</c:v>
                      </c:pt>
                      <c:pt idx="200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Stations!$M$4:$M$204</c15:sqref>
                        </c15:formulaRef>
                      </c:ext>
                    </c:extLst>
                    <c:numCache>
                      <c:formatCode>0.00%</c:formatCode>
                      <c:ptCount val="201"/>
                      <c:pt idx="0">
                        <c:v>0.51646109579767174</c:v>
                      </c:pt>
                      <c:pt idx="1">
                        <c:v>0.51646109579767174</c:v>
                      </c:pt>
                      <c:pt idx="2">
                        <c:v>1</c:v>
                      </c:pt>
                      <c:pt idx="3">
                        <c:v>0.32892727374667907</c:v>
                      </c:pt>
                      <c:pt idx="4">
                        <c:v>0.51646109579767174</c:v>
                      </c:pt>
                      <c:pt idx="5">
                        <c:v>0.32892727374667907</c:v>
                      </c:pt>
                      <c:pt idx="6">
                        <c:v>0.46627992721572109</c:v>
                      </c:pt>
                      <c:pt idx="7">
                        <c:v>0.46627992721572109</c:v>
                      </c:pt>
                      <c:pt idx="8">
                        <c:v>1</c:v>
                      </c:pt>
                      <c:pt idx="9">
                        <c:v>0.50129966934689707</c:v>
                      </c:pt>
                      <c:pt idx="10">
                        <c:v>0.50129966934689707</c:v>
                      </c:pt>
                      <c:pt idx="11">
                        <c:v>1</c:v>
                      </c:pt>
                      <c:pt idx="12">
                        <c:v>1</c:v>
                      </c:pt>
                      <c:pt idx="13">
                        <c:v>0.46627992721572109</c:v>
                      </c:pt>
                      <c:pt idx="14">
                        <c:v>0.51646109579767174</c:v>
                      </c:pt>
                      <c:pt idx="15">
                        <c:v>0.64362575081817364</c:v>
                      </c:pt>
                      <c:pt idx="16">
                        <c:v>0.64362575081817364</c:v>
                      </c:pt>
                      <c:pt idx="17">
                        <c:v>0.54736497875674861</c:v>
                      </c:pt>
                      <c:pt idx="18">
                        <c:v>1</c:v>
                      </c:pt>
                      <c:pt idx="19">
                        <c:v>1</c:v>
                      </c:pt>
                      <c:pt idx="20">
                        <c:v>1</c:v>
                      </c:pt>
                      <c:pt idx="21">
                        <c:v>1</c:v>
                      </c:pt>
                      <c:pt idx="22">
                        <c:v>1</c:v>
                      </c:pt>
                      <c:pt idx="23">
                        <c:v>1</c:v>
                      </c:pt>
                      <c:pt idx="24">
                        <c:v>1</c:v>
                      </c:pt>
                      <c:pt idx="25">
                        <c:v>1</c:v>
                      </c:pt>
                      <c:pt idx="26">
                        <c:v>1</c:v>
                      </c:pt>
                      <c:pt idx="27">
                        <c:v>1</c:v>
                      </c:pt>
                      <c:pt idx="28">
                        <c:v>1</c:v>
                      </c:pt>
                      <c:pt idx="29">
                        <c:v>1</c:v>
                      </c:pt>
                      <c:pt idx="30">
                        <c:v>1</c:v>
                      </c:pt>
                      <c:pt idx="31">
                        <c:v>1</c:v>
                      </c:pt>
                      <c:pt idx="32">
                        <c:v>0.47179224098430234</c:v>
                      </c:pt>
                      <c:pt idx="33">
                        <c:v>0.47179224098430234</c:v>
                      </c:pt>
                      <c:pt idx="34">
                        <c:v>0.64362575081817364</c:v>
                      </c:pt>
                      <c:pt idx="35">
                        <c:v>0.64362575081817364</c:v>
                      </c:pt>
                      <c:pt idx="36">
                        <c:v>0.51646109579767174</c:v>
                      </c:pt>
                      <c:pt idx="37">
                        <c:v>1</c:v>
                      </c:pt>
                      <c:pt idx="38">
                        <c:v>1</c:v>
                      </c:pt>
                      <c:pt idx="39">
                        <c:v>0.51646109579767174</c:v>
                      </c:pt>
                      <c:pt idx="40">
                        <c:v>0.51646109579767174</c:v>
                      </c:pt>
                      <c:pt idx="41">
                        <c:v>1</c:v>
                      </c:pt>
                      <c:pt idx="42">
                        <c:v>1</c:v>
                      </c:pt>
                      <c:pt idx="43">
                        <c:v>1</c:v>
                      </c:pt>
                      <c:pt idx="44">
                        <c:v>0.32892727374667907</c:v>
                      </c:pt>
                      <c:pt idx="45">
                        <c:v>0.32892727374667907</c:v>
                      </c:pt>
                      <c:pt idx="46">
                        <c:v>0.4722090519824042</c:v>
                      </c:pt>
                      <c:pt idx="47">
                        <c:v>0.64362575081817364</c:v>
                      </c:pt>
                      <c:pt idx="48">
                        <c:v>0.64362575081817364</c:v>
                      </c:pt>
                      <c:pt idx="49">
                        <c:v>0.64362575081817364</c:v>
                      </c:pt>
                      <c:pt idx="50">
                        <c:v>0.51646109579767174</c:v>
                      </c:pt>
                      <c:pt idx="51">
                        <c:v>0.51646109579767174</c:v>
                      </c:pt>
                      <c:pt idx="52">
                        <c:v>0.46627992721572109</c:v>
                      </c:pt>
                      <c:pt idx="53">
                        <c:v>1</c:v>
                      </c:pt>
                      <c:pt idx="54">
                        <c:v>1</c:v>
                      </c:pt>
                      <c:pt idx="55">
                        <c:v>0.51646109579767174</c:v>
                      </c:pt>
                      <c:pt idx="56">
                        <c:v>0.51646109579767174</c:v>
                      </c:pt>
                      <c:pt idx="57">
                        <c:v>0.51646109579767174</c:v>
                      </c:pt>
                      <c:pt idx="58">
                        <c:v>1</c:v>
                      </c:pt>
                      <c:pt idx="59">
                        <c:v>0.82999295887309366</c:v>
                      </c:pt>
                      <c:pt idx="60">
                        <c:v>0.82999295887309366</c:v>
                      </c:pt>
                      <c:pt idx="61">
                        <c:v>0.64362575081817364</c:v>
                      </c:pt>
                      <c:pt idx="62">
                        <c:v>0.64362575081817364</c:v>
                      </c:pt>
                      <c:pt idx="63">
                        <c:v>0.64362575081817364</c:v>
                      </c:pt>
                      <c:pt idx="64">
                        <c:v>0.64362575081817364</c:v>
                      </c:pt>
                      <c:pt idx="65">
                        <c:v>1</c:v>
                      </c:pt>
                      <c:pt idx="66">
                        <c:v>0.46627992721572109</c:v>
                      </c:pt>
                      <c:pt idx="67">
                        <c:v>0.46627992721572109</c:v>
                      </c:pt>
                      <c:pt idx="68">
                        <c:v>0.51646109579767174</c:v>
                      </c:pt>
                      <c:pt idx="69">
                        <c:v>1</c:v>
                      </c:pt>
                      <c:pt idx="70">
                        <c:v>0.47600436419790465</c:v>
                      </c:pt>
                      <c:pt idx="71">
                        <c:v>0.47179224098430234</c:v>
                      </c:pt>
                      <c:pt idx="72">
                        <c:v>0.50142857492845549</c:v>
                      </c:pt>
                      <c:pt idx="73">
                        <c:v>0.50142857492845549</c:v>
                      </c:pt>
                      <c:pt idx="74">
                        <c:v>0.51646109579767174</c:v>
                      </c:pt>
                      <c:pt idx="75">
                        <c:v>0.51646109579767174</c:v>
                      </c:pt>
                      <c:pt idx="76">
                        <c:v>0.64362575081817364</c:v>
                      </c:pt>
                      <c:pt idx="77">
                        <c:v>0.50129966934689707</c:v>
                      </c:pt>
                      <c:pt idx="78">
                        <c:v>1</c:v>
                      </c:pt>
                      <c:pt idx="79">
                        <c:v>1</c:v>
                      </c:pt>
                      <c:pt idx="80">
                        <c:v>0.32892727374667907</c:v>
                      </c:pt>
                      <c:pt idx="81">
                        <c:v>1</c:v>
                      </c:pt>
                      <c:pt idx="82">
                        <c:v>0.47210439510181312</c:v>
                      </c:pt>
                      <c:pt idx="83">
                        <c:v>0.51646109579767174</c:v>
                      </c:pt>
                      <c:pt idx="84">
                        <c:v>0.64362575081817364</c:v>
                      </c:pt>
                      <c:pt idx="85">
                        <c:v>0.64362575081817364</c:v>
                      </c:pt>
                      <c:pt idx="86">
                        <c:v>0.50129966934689707</c:v>
                      </c:pt>
                      <c:pt idx="87">
                        <c:v>0.50129966934689707</c:v>
                      </c:pt>
                      <c:pt idx="88">
                        <c:v>0.46627992721572109</c:v>
                      </c:pt>
                      <c:pt idx="89">
                        <c:v>0.46627992721572109</c:v>
                      </c:pt>
                      <c:pt idx="90">
                        <c:v>0.46627992721572109</c:v>
                      </c:pt>
                      <c:pt idx="91">
                        <c:v>0.46627992721572109</c:v>
                      </c:pt>
                      <c:pt idx="92">
                        <c:v>0.46627992721572109</c:v>
                      </c:pt>
                      <c:pt idx="93">
                        <c:v>0.46627992721572109</c:v>
                      </c:pt>
                      <c:pt idx="94">
                        <c:v>0.51646109579767174</c:v>
                      </c:pt>
                      <c:pt idx="95">
                        <c:v>1</c:v>
                      </c:pt>
                      <c:pt idx="96">
                        <c:v>1</c:v>
                      </c:pt>
                      <c:pt idx="97">
                        <c:v>1</c:v>
                      </c:pt>
                      <c:pt idx="98">
                        <c:v>0.47179224098430234</c:v>
                      </c:pt>
                      <c:pt idx="99">
                        <c:v>0.47179224098430234</c:v>
                      </c:pt>
                      <c:pt idx="100">
                        <c:v>0.46226775657645619</c:v>
                      </c:pt>
                      <c:pt idx="101">
                        <c:v>0.54736497875674861</c:v>
                      </c:pt>
                      <c:pt idx="102">
                        <c:v>0.54736497875674861</c:v>
                      </c:pt>
                      <c:pt idx="103">
                        <c:v>0.46627992721572109</c:v>
                      </c:pt>
                      <c:pt idx="104">
                        <c:v>0.50142857492845549</c:v>
                      </c:pt>
                      <c:pt idx="105">
                        <c:v>0.50142857492845549</c:v>
                      </c:pt>
                      <c:pt idx="106">
                        <c:v>0.50142857492845549</c:v>
                      </c:pt>
                      <c:pt idx="107">
                        <c:v>0.50142857492845549</c:v>
                      </c:pt>
                      <c:pt idx="108">
                        <c:v>0.54736497875674861</c:v>
                      </c:pt>
                      <c:pt idx="109">
                        <c:v>0.82999295887309366</c:v>
                      </c:pt>
                      <c:pt idx="110">
                        <c:v>0.82999295887309366</c:v>
                      </c:pt>
                      <c:pt idx="111">
                        <c:v>0.80161223811068671</c:v>
                      </c:pt>
                      <c:pt idx="112">
                        <c:v>0.80161223811068671</c:v>
                      </c:pt>
                      <c:pt idx="113">
                        <c:v>0.80161223811068671</c:v>
                      </c:pt>
                      <c:pt idx="114">
                        <c:v>0.80161223811068671</c:v>
                      </c:pt>
                      <c:pt idx="115">
                        <c:v>0.80161223811068671</c:v>
                      </c:pt>
                      <c:pt idx="116">
                        <c:v>1</c:v>
                      </c:pt>
                      <c:pt idx="117">
                        <c:v>1</c:v>
                      </c:pt>
                      <c:pt idx="118">
                        <c:v>0.46627992721572109</c:v>
                      </c:pt>
                      <c:pt idx="119">
                        <c:v>0.82999295887309366</c:v>
                      </c:pt>
                      <c:pt idx="120">
                        <c:v>0.80161223811068671</c:v>
                      </c:pt>
                      <c:pt idx="121">
                        <c:v>0.50129966934689707</c:v>
                      </c:pt>
                      <c:pt idx="122">
                        <c:v>1</c:v>
                      </c:pt>
                      <c:pt idx="123">
                        <c:v>1</c:v>
                      </c:pt>
                      <c:pt idx="124">
                        <c:v>1</c:v>
                      </c:pt>
                      <c:pt idx="125">
                        <c:v>0.46627992721572109</c:v>
                      </c:pt>
                      <c:pt idx="126">
                        <c:v>0.82999295887309366</c:v>
                      </c:pt>
                      <c:pt idx="127">
                        <c:v>0.82999295887309366</c:v>
                      </c:pt>
                      <c:pt idx="128">
                        <c:v>0.82999295887309366</c:v>
                      </c:pt>
                      <c:pt idx="129">
                        <c:v>0.82999295887309366</c:v>
                      </c:pt>
                      <c:pt idx="130">
                        <c:v>0.82999295887309366</c:v>
                      </c:pt>
                      <c:pt idx="131">
                        <c:v>1</c:v>
                      </c:pt>
                      <c:pt idx="132">
                        <c:v>0.51646109579767174</c:v>
                      </c:pt>
                      <c:pt idx="133">
                        <c:v>0.64362575081817364</c:v>
                      </c:pt>
                      <c:pt idx="134">
                        <c:v>0.54736497875674861</c:v>
                      </c:pt>
                      <c:pt idx="135">
                        <c:v>1</c:v>
                      </c:pt>
                      <c:pt idx="136">
                        <c:v>1</c:v>
                      </c:pt>
                      <c:pt idx="137">
                        <c:v>1</c:v>
                      </c:pt>
                      <c:pt idx="138">
                        <c:v>0.47210439510181312</c:v>
                      </c:pt>
                      <c:pt idx="139">
                        <c:v>0.51646109579767174</c:v>
                      </c:pt>
                      <c:pt idx="140">
                        <c:v>0.51646109579767174</c:v>
                      </c:pt>
                      <c:pt idx="141">
                        <c:v>0.46627992721572109</c:v>
                      </c:pt>
                      <c:pt idx="142">
                        <c:v>0.46627992721572109</c:v>
                      </c:pt>
                      <c:pt idx="143">
                        <c:v>1</c:v>
                      </c:pt>
                      <c:pt idx="144">
                        <c:v>0.80161223811068671</c:v>
                      </c:pt>
                      <c:pt idx="145">
                        <c:v>0.80161223811068671</c:v>
                      </c:pt>
                      <c:pt idx="146">
                        <c:v>0.64362575081817364</c:v>
                      </c:pt>
                      <c:pt idx="147">
                        <c:v>0.50129966934689707</c:v>
                      </c:pt>
                      <c:pt idx="148">
                        <c:v>0.50142857492845549</c:v>
                      </c:pt>
                      <c:pt idx="149">
                        <c:v>0.51646109579767174</c:v>
                      </c:pt>
                      <c:pt idx="150">
                        <c:v>0.51646109579767174</c:v>
                      </c:pt>
                      <c:pt idx="151">
                        <c:v>0.51646109579767174</c:v>
                      </c:pt>
                      <c:pt idx="152">
                        <c:v>0.51646109579767174</c:v>
                      </c:pt>
                      <c:pt idx="153">
                        <c:v>0.32892727374667907</c:v>
                      </c:pt>
                      <c:pt idx="154">
                        <c:v>1</c:v>
                      </c:pt>
                      <c:pt idx="155">
                        <c:v>0.43119743898267082</c:v>
                      </c:pt>
                      <c:pt idx="156">
                        <c:v>1</c:v>
                      </c:pt>
                      <c:pt idx="157">
                        <c:v>1</c:v>
                      </c:pt>
                      <c:pt idx="158">
                        <c:v>1</c:v>
                      </c:pt>
                      <c:pt idx="159">
                        <c:v>1</c:v>
                      </c:pt>
                      <c:pt idx="160">
                        <c:v>0.51646109579767174</c:v>
                      </c:pt>
                      <c:pt idx="161">
                        <c:v>0.43119743898267082</c:v>
                      </c:pt>
                      <c:pt idx="162">
                        <c:v>1</c:v>
                      </c:pt>
                      <c:pt idx="163">
                        <c:v>1</c:v>
                      </c:pt>
                      <c:pt idx="164">
                        <c:v>1</c:v>
                      </c:pt>
                      <c:pt idx="165">
                        <c:v>1</c:v>
                      </c:pt>
                      <c:pt idx="166">
                        <c:v>1</c:v>
                      </c:pt>
                      <c:pt idx="167">
                        <c:v>1</c:v>
                      </c:pt>
                      <c:pt idx="168">
                        <c:v>0.82999295887309366</c:v>
                      </c:pt>
                      <c:pt idx="169">
                        <c:v>-0.63860799181535965</c:v>
                      </c:pt>
                      <c:pt idx="170">
                        <c:v>0.82999295887309366</c:v>
                      </c:pt>
                      <c:pt idx="171">
                        <c:v>1</c:v>
                      </c:pt>
                      <c:pt idx="172">
                        <c:v>0.4722090519824042</c:v>
                      </c:pt>
                      <c:pt idx="173">
                        <c:v>1</c:v>
                      </c:pt>
                      <c:pt idx="174">
                        <c:v>1</c:v>
                      </c:pt>
                      <c:pt idx="175">
                        <c:v>0.80161223811068671</c:v>
                      </c:pt>
                      <c:pt idx="176">
                        <c:v>0.80161223811068671</c:v>
                      </c:pt>
                      <c:pt idx="177">
                        <c:v>1</c:v>
                      </c:pt>
                      <c:pt idx="178">
                        <c:v>0.51646109579767174</c:v>
                      </c:pt>
                      <c:pt idx="179">
                        <c:v>0.47179224098430234</c:v>
                      </c:pt>
                      <c:pt idx="180">
                        <c:v>0.51646109579767174</c:v>
                      </c:pt>
                      <c:pt idx="181">
                        <c:v>1</c:v>
                      </c:pt>
                      <c:pt idx="182">
                        <c:v>1</c:v>
                      </c:pt>
                      <c:pt idx="183">
                        <c:v>1</c:v>
                      </c:pt>
                      <c:pt idx="184">
                        <c:v>0.64362575081817364</c:v>
                      </c:pt>
                      <c:pt idx="185">
                        <c:v>1</c:v>
                      </c:pt>
                      <c:pt idx="186">
                        <c:v>1</c:v>
                      </c:pt>
                      <c:pt idx="187">
                        <c:v>1</c:v>
                      </c:pt>
                      <c:pt idx="188">
                        <c:v>1</c:v>
                      </c:pt>
                      <c:pt idx="189">
                        <c:v>1</c:v>
                      </c:pt>
                      <c:pt idx="190">
                        <c:v>1</c:v>
                      </c:pt>
                      <c:pt idx="191">
                        <c:v>1</c:v>
                      </c:pt>
                      <c:pt idx="192">
                        <c:v>1</c:v>
                      </c:pt>
                      <c:pt idx="193">
                        <c:v>1</c:v>
                      </c:pt>
                      <c:pt idx="194">
                        <c:v>0.64362575081817364</c:v>
                      </c:pt>
                      <c:pt idx="195">
                        <c:v>0.64362575081817364</c:v>
                      </c:pt>
                      <c:pt idx="196">
                        <c:v>1</c:v>
                      </c:pt>
                      <c:pt idx="197">
                        <c:v>1</c:v>
                      </c:pt>
                      <c:pt idx="198">
                        <c:v>-0.74908632505220341</c:v>
                      </c:pt>
                      <c:pt idx="199">
                        <c:v>0.46627992721572109</c:v>
                      </c:pt>
                      <c:pt idx="200">
                        <c:v>0.46627992721572109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CA3-4373-8076-BC9FFCC8519C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Stations!$N$3</c15:sqref>
                        </c15:formulaRef>
                      </c:ext>
                    </c:extLst>
                    <c:strCache>
                      <c:ptCount val="1"/>
                      <c:pt idx="0">
                        <c:v>YR Nodal Price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Stations!$J$4:$J$204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1</c:v>
                      </c:pt>
                      <c:pt idx="1">
                        <c:v>1</c:v>
                      </c:pt>
                      <c:pt idx="2">
                        <c:v>10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1</c:v>
                      </c:pt>
                      <c:pt idx="6">
                        <c:v>2</c:v>
                      </c:pt>
                      <c:pt idx="7">
                        <c:v>2</c:v>
                      </c:pt>
                      <c:pt idx="8">
                        <c:v>10</c:v>
                      </c:pt>
                      <c:pt idx="9">
                        <c:v>1</c:v>
                      </c:pt>
                      <c:pt idx="10">
                        <c:v>1</c:v>
                      </c:pt>
                      <c:pt idx="11">
                        <c:v>7</c:v>
                      </c:pt>
                      <c:pt idx="12">
                        <c:v>7</c:v>
                      </c:pt>
                      <c:pt idx="13">
                        <c:v>2</c:v>
                      </c:pt>
                      <c:pt idx="14">
                        <c:v>1</c:v>
                      </c:pt>
                      <c:pt idx="15">
                        <c:v>2</c:v>
                      </c:pt>
                      <c:pt idx="16">
                        <c:v>2</c:v>
                      </c:pt>
                      <c:pt idx="17">
                        <c:v>3</c:v>
                      </c:pt>
                      <c:pt idx="18">
                        <c:v>6</c:v>
                      </c:pt>
                      <c:pt idx="19">
                        <c:v>6</c:v>
                      </c:pt>
                      <c:pt idx="20">
                        <c:v>11</c:v>
                      </c:pt>
                      <c:pt idx="21">
                        <c:v>11</c:v>
                      </c:pt>
                      <c:pt idx="22">
                        <c:v>9</c:v>
                      </c:pt>
                      <c:pt idx="23">
                        <c:v>9</c:v>
                      </c:pt>
                      <c:pt idx="24">
                        <c:v>9</c:v>
                      </c:pt>
                      <c:pt idx="25">
                        <c:v>9</c:v>
                      </c:pt>
                      <c:pt idx="26">
                        <c:v>12</c:v>
                      </c:pt>
                      <c:pt idx="27">
                        <c:v>12</c:v>
                      </c:pt>
                      <c:pt idx="28">
                        <c:v>11</c:v>
                      </c:pt>
                      <c:pt idx="29">
                        <c:v>4</c:v>
                      </c:pt>
                      <c:pt idx="30">
                        <c:v>4</c:v>
                      </c:pt>
                      <c:pt idx="31">
                        <c:v>11</c:v>
                      </c:pt>
                      <c:pt idx="32">
                        <c:v>1</c:v>
                      </c:pt>
                      <c:pt idx="33">
                        <c:v>1</c:v>
                      </c:pt>
                      <c:pt idx="34">
                        <c:v>2</c:v>
                      </c:pt>
                      <c:pt idx="35">
                        <c:v>2</c:v>
                      </c:pt>
                      <c:pt idx="36">
                        <c:v>1</c:v>
                      </c:pt>
                      <c:pt idx="37">
                        <c:v>6</c:v>
                      </c:pt>
                      <c:pt idx="38">
                        <c:v>6</c:v>
                      </c:pt>
                      <c:pt idx="39">
                        <c:v>1</c:v>
                      </c:pt>
                      <c:pt idx="40">
                        <c:v>1</c:v>
                      </c:pt>
                      <c:pt idx="41">
                        <c:v>9</c:v>
                      </c:pt>
                      <c:pt idx="42">
                        <c:v>7</c:v>
                      </c:pt>
                      <c:pt idx="43">
                        <c:v>13</c:v>
                      </c:pt>
                      <c:pt idx="44">
                        <c:v>2</c:v>
                      </c:pt>
                      <c:pt idx="45">
                        <c:v>2</c:v>
                      </c:pt>
                      <c:pt idx="46">
                        <c:v>2</c:v>
                      </c:pt>
                      <c:pt idx="47">
                        <c:v>2</c:v>
                      </c:pt>
                      <c:pt idx="48">
                        <c:v>2</c:v>
                      </c:pt>
                      <c:pt idx="49">
                        <c:v>2</c:v>
                      </c:pt>
                      <c:pt idx="50">
                        <c:v>1</c:v>
                      </c:pt>
                      <c:pt idx="51">
                        <c:v>1</c:v>
                      </c:pt>
                      <c:pt idx="52">
                        <c:v>2</c:v>
                      </c:pt>
                      <c:pt idx="53">
                        <c:v>13</c:v>
                      </c:pt>
                      <c:pt idx="54">
                        <c:v>6</c:v>
                      </c:pt>
                      <c:pt idx="55">
                        <c:v>1</c:v>
                      </c:pt>
                      <c:pt idx="56">
                        <c:v>1</c:v>
                      </c:pt>
                      <c:pt idx="57">
                        <c:v>1</c:v>
                      </c:pt>
                      <c:pt idx="58">
                        <c:v>7</c:v>
                      </c:pt>
                      <c:pt idx="59">
                        <c:v>5</c:v>
                      </c:pt>
                      <c:pt idx="60">
                        <c:v>5</c:v>
                      </c:pt>
                      <c:pt idx="61">
                        <c:v>2</c:v>
                      </c:pt>
                      <c:pt idx="62">
                        <c:v>2</c:v>
                      </c:pt>
                      <c:pt idx="63">
                        <c:v>2</c:v>
                      </c:pt>
                      <c:pt idx="64">
                        <c:v>2</c:v>
                      </c:pt>
                      <c:pt idx="65">
                        <c:v>11</c:v>
                      </c:pt>
                      <c:pt idx="66">
                        <c:v>2</c:v>
                      </c:pt>
                      <c:pt idx="67">
                        <c:v>2</c:v>
                      </c:pt>
                      <c:pt idx="68">
                        <c:v>1</c:v>
                      </c:pt>
                      <c:pt idx="69">
                        <c:v>9</c:v>
                      </c:pt>
                      <c:pt idx="70">
                        <c:v>1</c:v>
                      </c:pt>
                      <c:pt idx="71">
                        <c:v>1</c:v>
                      </c:pt>
                      <c:pt idx="72">
                        <c:v>2</c:v>
                      </c:pt>
                      <c:pt idx="73">
                        <c:v>2</c:v>
                      </c:pt>
                      <c:pt idx="74">
                        <c:v>1</c:v>
                      </c:pt>
                      <c:pt idx="75">
                        <c:v>1</c:v>
                      </c:pt>
                      <c:pt idx="76">
                        <c:v>2</c:v>
                      </c:pt>
                      <c:pt idx="77">
                        <c:v>1</c:v>
                      </c:pt>
                      <c:pt idx="78">
                        <c:v>13</c:v>
                      </c:pt>
                      <c:pt idx="79">
                        <c:v>13</c:v>
                      </c:pt>
                      <c:pt idx="80">
                        <c:v>1</c:v>
                      </c:pt>
                      <c:pt idx="81">
                        <c:v>6</c:v>
                      </c:pt>
                      <c:pt idx="82">
                        <c:v>1</c:v>
                      </c:pt>
                      <c:pt idx="83">
                        <c:v>1</c:v>
                      </c:pt>
                      <c:pt idx="84">
                        <c:v>2</c:v>
                      </c:pt>
                      <c:pt idx="85">
                        <c:v>2</c:v>
                      </c:pt>
                      <c:pt idx="86">
                        <c:v>1</c:v>
                      </c:pt>
                      <c:pt idx="87">
                        <c:v>1</c:v>
                      </c:pt>
                      <c:pt idx="88">
                        <c:v>2</c:v>
                      </c:pt>
                      <c:pt idx="89">
                        <c:v>2</c:v>
                      </c:pt>
                      <c:pt idx="90">
                        <c:v>2</c:v>
                      </c:pt>
                      <c:pt idx="91">
                        <c:v>2</c:v>
                      </c:pt>
                      <c:pt idx="92">
                        <c:v>2</c:v>
                      </c:pt>
                      <c:pt idx="93">
                        <c:v>2</c:v>
                      </c:pt>
                      <c:pt idx="94">
                        <c:v>1</c:v>
                      </c:pt>
                      <c:pt idx="95">
                        <c:v>11</c:v>
                      </c:pt>
                      <c:pt idx="96">
                        <c:v>11</c:v>
                      </c:pt>
                      <c:pt idx="97">
                        <c:v>7</c:v>
                      </c:pt>
                      <c:pt idx="98">
                        <c:v>1</c:v>
                      </c:pt>
                      <c:pt idx="99">
                        <c:v>1</c:v>
                      </c:pt>
                      <c:pt idx="100">
                        <c:v>2</c:v>
                      </c:pt>
                      <c:pt idx="101">
                        <c:v>3</c:v>
                      </c:pt>
                      <c:pt idx="102">
                        <c:v>3</c:v>
                      </c:pt>
                      <c:pt idx="103">
                        <c:v>2</c:v>
                      </c:pt>
                      <c:pt idx="104">
                        <c:v>2</c:v>
                      </c:pt>
                      <c:pt idx="105">
                        <c:v>4</c:v>
                      </c:pt>
                      <c:pt idx="106">
                        <c:v>4</c:v>
                      </c:pt>
                      <c:pt idx="107">
                        <c:v>4</c:v>
                      </c:pt>
                      <c:pt idx="108">
                        <c:v>3</c:v>
                      </c:pt>
                      <c:pt idx="109">
                        <c:v>5</c:v>
                      </c:pt>
                      <c:pt idx="110">
                        <c:v>5</c:v>
                      </c:pt>
                      <c:pt idx="111">
                        <c:v>4</c:v>
                      </c:pt>
                      <c:pt idx="112">
                        <c:v>4</c:v>
                      </c:pt>
                      <c:pt idx="113">
                        <c:v>4</c:v>
                      </c:pt>
                      <c:pt idx="114">
                        <c:v>4</c:v>
                      </c:pt>
                      <c:pt idx="115">
                        <c:v>4</c:v>
                      </c:pt>
                      <c:pt idx="116">
                        <c:v>7</c:v>
                      </c:pt>
                      <c:pt idx="117">
                        <c:v>14</c:v>
                      </c:pt>
                      <c:pt idx="118">
                        <c:v>2</c:v>
                      </c:pt>
                      <c:pt idx="119">
                        <c:v>5</c:v>
                      </c:pt>
                      <c:pt idx="120">
                        <c:v>4</c:v>
                      </c:pt>
                      <c:pt idx="121">
                        <c:v>1</c:v>
                      </c:pt>
                      <c:pt idx="122">
                        <c:v>5</c:v>
                      </c:pt>
                      <c:pt idx="123">
                        <c:v>5</c:v>
                      </c:pt>
                      <c:pt idx="124">
                        <c:v>11</c:v>
                      </c:pt>
                      <c:pt idx="125">
                        <c:v>2</c:v>
                      </c:pt>
                      <c:pt idx="126">
                        <c:v>5</c:v>
                      </c:pt>
                      <c:pt idx="127">
                        <c:v>5</c:v>
                      </c:pt>
                      <c:pt idx="128">
                        <c:v>5</c:v>
                      </c:pt>
                      <c:pt idx="129">
                        <c:v>5</c:v>
                      </c:pt>
                      <c:pt idx="130">
                        <c:v>5</c:v>
                      </c:pt>
                      <c:pt idx="131">
                        <c:v>11</c:v>
                      </c:pt>
                      <c:pt idx="132">
                        <c:v>1</c:v>
                      </c:pt>
                      <c:pt idx="133">
                        <c:v>2</c:v>
                      </c:pt>
                      <c:pt idx="134">
                        <c:v>3</c:v>
                      </c:pt>
                      <c:pt idx="135">
                        <c:v>14</c:v>
                      </c:pt>
                      <c:pt idx="136">
                        <c:v>9</c:v>
                      </c:pt>
                      <c:pt idx="137">
                        <c:v>9</c:v>
                      </c:pt>
                      <c:pt idx="138">
                        <c:v>1</c:v>
                      </c:pt>
                      <c:pt idx="139">
                        <c:v>1</c:v>
                      </c:pt>
                      <c:pt idx="140">
                        <c:v>1</c:v>
                      </c:pt>
                      <c:pt idx="141">
                        <c:v>2</c:v>
                      </c:pt>
                      <c:pt idx="142">
                        <c:v>2</c:v>
                      </c:pt>
                      <c:pt idx="143">
                        <c:v>13</c:v>
                      </c:pt>
                      <c:pt idx="144">
                        <c:v>4</c:v>
                      </c:pt>
                      <c:pt idx="145">
                        <c:v>4</c:v>
                      </c:pt>
                      <c:pt idx="146">
                        <c:v>2</c:v>
                      </c:pt>
                      <c:pt idx="147">
                        <c:v>1</c:v>
                      </c:pt>
                      <c:pt idx="148">
                        <c:v>2</c:v>
                      </c:pt>
                      <c:pt idx="149">
                        <c:v>1</c:v>
                      </c:pt>
                      <c:pt idx="150">
                        <c:v>1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1</c:v>
                      </c:pt>
                      <c:pt idx="154">
                        <c:v>7</c:v>
                      </c:pt>
                      <c:pt idx="155">
                        <c:v>1</c:v>
                      </c:pt>
                      <c:pt idx="156">
                        <c:v>9</c:v>
                      </c:pt>
                      <c:pt idx="157">
                        <c:v>9</c:v>
                      </c:pt>
                      <c:pt idx="158">
                        <c:v>9</c:v>
                      </c:pt>
                      <c:pt idx="159">
                        <c:v>13</c:v>
                      </c:pt>
                      <c:pt idx="160">
                        <c:v>1</c:v>
                      </c:pt>
                      <c:pt idx="161">
                        <c:v>1</c:v>
                      </c:pt>
                      <c:pt idx="162">
                        <c:v>10</c:v>
                      </c:pt>
                      <c:pt idx="163">
                        <c:v>7</c:v>
                      </c:pt>
                      <c:pt idx="164">
                        <c:v>10</c:v>
                      </c:pt>
                      <c:pt idx="165">
                        <c:v>10</c:v>
                      </c:pt>
                      <c:pt idx="166">
                        <c:v>6</c:v>
                      </c:pt>
                      <c:pt idx="167">
                        <c:v>9</c:v>
                      </c:pt>
                      <c:pt idx="168">
                        <c:v>5</c:v>
                      </c:pt>
                      <c:pt idx="169">
                        <c:v>14</c:v>
                      </c:pt>
                      <c:pt idx="170">
                        <c:v>5</c:v>
                      </c:pt>
                      <c:pt idx="171">
                        <c:v>9</c:v>
                      </c:pt>
                      <c:pt idx="172">
                        <c:v>1</c:v>
                      </c:pt>
                      <c:pt idx="173">
                        <c:v>7</c:v>
                      </c:pt>
                      <c:pt idx="174">
                        <c:v>7</c:v>
                      </c:pt>
                      <c:pt idx="175">
                        <c:v>4</c:v>
                      </c:pt>
                      <c:pt idx="176">
                        <c:v>4</c:v>
                      </c:pt>
                      <c:pt idx="177">
                        <c:v>7</c:v>
                      </c:pt>
                      <c:pt idx="178">
                        <c:v>1</c:v>
                      </c:pt>
                      <c:pt idx="179">
                        <c:v>1</c:v>
                      </c:pt>
                      <c:pt idx="180">
                        <c:v>1</c:v>
                      </c:pt>
                      <c:pt idx="181">
                        <c:v>9</c:v>
                      </c:pt>
                      <c:pt idx="182">
                        <c:v>5</c:v>
                      </c:pt>
                      <c:pt idx="183">
                        <c:v>5</c:v>
                      </c:pt>
                      <c:pt idx="184">
                        <c:v>2</c:v>
                      </c:pt>
                      <c:pt idx="185">
                        <c:v>10</c:v>
                      </c:pt>
                      <c:pt idx="186">
                        <c:v>10</c:v>
                      </c:pt>
                      <c:pt idx="187">
                        <c:v>7</c:v>
                      </c:pt>
                      <c:pt idx="188">
                        <c:v>7</c:v>
                      </c:pt>
                      <c:pt idx="189">
                        <c:v>7</c:v>
                      </c:pt>
                      <c:pt idx="190">
                        <c:v>7</c:v>
                      </c:pt>
                      <c:pt idx="191">
                        <c:v>7</c:v>
                      </c:pt>
                      <c:pt idx="192">
                        <c:v>7</c:v>
                      </c:pt>
                      <c:pt idx="193">
                        <c:v>7</c:v>
                      </c:pt>
                      <c:pt idx="194">
                        <c:v>2</c:v>
                      </c:pt>
                      <c:pt idx="195">
                        <c:v>2</c:v>
                      </c:pt>
                      <c:pt idx="196">
                        <c:v>10</c:v>
                      </c:pt>
                      <c:pt idx="197">
                        <c:v>7</c:v>
                      </c:pt>
                      <c:pt idx="198">
                        <c:v>12</c:v>
                      </c:pt>
                      <c:pt idx="199">
                        <c:v>2</c:v>
                      </c:pt>
                      <c:pt idx="200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Stations!$N$4:$N$204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29.632603579393969</c:v>
                      </c:pt>
                      <c:pt idx="1">
                        <c:v>37.43538734277206</c:v>
                      </c:pt>
                      <c:pt idx="2">
                        <c:v>-5.0972957967574315</c:v>
                      </c:pt>
                      <c:pt idx="3">
                        <c:v>37.506026810106732</c:v>
                      </c:pt>
                      <c:pt idx="4">
                        <c:v>37.788106992037527</c:v>
                      </c:pt>
                      <c:pt idx="5">
                        <c:v>35.603813024788877</c:v>
                      </c:pt>
                      <c:pt idx="6">
                        <c:v>22.396965191968501</c:v>
                      </c:pt>
                      <c:pt idx="7">
                        <c:v>22.396965191968501</c:v>
                      </c:pt>
                      <c:pt idx="8">
                        <c:v>-4.1404494884891845</c:v>
                      </c:pt>
                      <c:pt idx="9">
                        <c:v>34.49482478682252</c:v>
                      </c:pt>
                      <c:pt idx="10">
                        <c:v>34.502197712483586</c:v>
                      </c:pt>
                      <c:pt idx="11">
                        <c:v>0.9711722958394271</c:v>
                      </c:pt>
                      <c:pt idx="12">
                        <c:v>0.6868798541647595</c:v>
                      </c:pt>
                      <c:pt idx="13">
                        <c:v>22.872039338489277</c:v>
                      </c:pt>
                      <c:pt idx="14">
                        <c:v>29.81013136022435</c:v>
                      </c:pt>
                      <c:pt idx="15">
                        <c:v>20.74852590980958</c:v>
                      </c:pt>
                      <c:pt idx="16">
                        <c:v>21.304237920209015</c:v>
                      </c:pt>
                      <c:pt idx="17">
                        <c:v>9.8092755156435576</c:v>
                      </c:pt>
                      <c:pt idx="18">
                        <c:v>2.4041955799411294</c:v>
                      </c:pt>
                      <c:pt idx="19">
                        <c:v>2.4041955799411294</c:v>
                      </c:pt>
                      <c:pt idx="20">
                        <c:v>-0.71539676376724015</c:v>
                      </c:pt>
                      <c:pt idx="21">
                        <c:v>-0.71539676376724015</c:v>
                      </c:pt>
                      <c:pt idx="22">
                        <c:v>1.9914259644912786</c:v>
                      </c:pt>
                      <c:pt idx="23">
                        <c:v>2.3836749079105655</c:v>
                      </c:pt>
                      <c:pt idx="24">
                        <c:v>2.3836749079105655</c:v>
                      </c:pt>
                      <c:pt idx="25">
                        <c:v>2.3836749079105655</c:v>
                      </c:pt>
                      <c:pt idx="26">
                        <c:v>0.52813930046538748</c:v>
                      </c:pt>
                      <c:pt idx="27">
                        <c:v>0.52813930046538748</c:v>
                      </c:pt>
                      <c:pt idx="28">
                        <c:v>3.6685623173769222</c:v>
                      </c:pt>
                      <c:pt idx="29">
                        <c:v>1.6553366977395281</c:v>
                      </c:pt>
                      <c:pt idx="30">
                        <c:v>1.6553366977395281</c:v>
                      </c:pt>
                      <c:pt idx="31">
                        <c:v>3.4359671833119076</c:v>
                      </c:pt>
                      <c:pt idx="32">
                        <c:v>29.760464527248121</c:v>
                      </c:pt>
                      <c:pt idx="33">
                        <c:v>29.760464527248121</c:v>
                      </c:pt>
                      <c:pt idx="34">
                        <c:v>17.404300520591672</c:v>
                      </c:pt>
                      <c:pt idx="35">
                        <c:v>17.404300520591672</c:v>
                      </c:pt>
                      <c:pt idx="36">
                        <c:v>37.43538734277206</c:v>
                      </c:pt>
                      <c:pt idx="37">
                        <c:v>1.1938859529921646</c:v>
                      </c:pt>
                      <c:pt idx="38">
                        <c:v>1.1938859529921646</c:v>
                      </c:pt>
                      <c:pt idx="39">
                        <c:v>40.313627274395301</c:v>
                      </c:pt>
                      <c:pt idx="40">
                        <c:v>40.313627274395301</c:v>
                      </c:pt>
                      <c:pt idx="41">
                        <c:v>1.8146709164672823</c:v>
                      </c:pt>
                      <c:pt idx="42">
                        <c:v>0.1323268306791365</c:v>
                      </c:pt>
                      <c:pt idx="43">
                        <c:v>-3.4775421995185463</c:v>
                      </c:pt>
                      <c:pt idx="44">
                        <c:v>46.347084922746042</c:v>
                      </c:pt>
                      <c:pt idx="45">
                        <c:v>46.347084922746042</c:v>
                      </c:pt>
                      <c:pt idx="46">
                        <c:v>25.888962494719468</c:v>
                      </c:pt>
                      <c:pt idx="47">
                        <c:v>16.967190138945533</c:v>
                      </c:pt>
                      <c:pt idx="48">
                        <c:v>16.967190138945533</c:v>
                      </c:pt>
                      <c:pt idx="49">
                        <c:v>16.967190138945533</c:v>
                      </c:pt>
                      <c:pt idx="50">
                        <c:v>37.788106992037548</c:v>
                      </c:pt>
                      <c:pt idx="51">
                        <c:v>37.788106992037548</c:v>
                      </c:pt>
                      <c:pt idx="52">
                        <c:v>22.872039338489277</c:v>
                      </c:pt>
                      <c:pt idx="53">
                        <c:v>-3.5764659430397789</c:v>
                      </c:pt>
                      <c:pt idx="54">
                        <c:v>2.6354911082517174</c:v>
                      </c:pt>
                      <c:pt idx="55">
                        <c:v>32.132183924376911</c:v>
                      </c:pt>
                      <c:pt idx="56">
                        <c:v>32.132183924376911</c:v>
                      </c:pt>
                      <c:pt idx="57">
                        <c:v>55.674858503073523</c:v>
                      </c:pt>
                      <c:pt idx="58">
                        <c:v>-1.9488382591179347</c:v>
                      </c:pt>
                      <c:pt idx="59">
                        <c:v>2.348431185013478</c:v>
                      </c:pt>
                      <c:pt idx="60">
                        <c:v>2.348431185013478</c:v>
                      </c:pt>
                      <c:pt idx="61">
                        <c:v>17.966681648622703</c:v>
                      </c:pt>
                      <c:pt idx="62">
                        <c:v>17.966681648622703</c:v>
                      </c:pt>
                      <c:pt idx="63">
                        <c:v>17.966681648622703</c:v>
                      </c:pt>
                      <c:pt idx="64">
                        <c:v>17.966681648622703</c:v>
                      </c:pt>
                      <c:pt idx="65">
                        <c:v>2.9616267390638322</c:v>
                      </c:pt>
                      <c:pt idx="66">
                        <c:v>22.872039338489426</c:v>
                      </c:pt>
                      <c:pt idx="67">
                        <c:v>22.872039338489426</c:v>
                      </c:pt>
                      <c:pt idx="68">
                        <c:v>37.43538734277206</c:v>
                      </c:pt>
                      <c:pt idx="69">
                        <c:v>-0.33173605979251825</c:v>
                      </c:pt>
                      <c:pt idx="70">
                        <c:v>40.980449205955289</c:v>
                      </c:pt>
                      <c:pt idx="71">
                        <c:v>31.76209839729643</c:v>
                      </c:pt>
                      <c:pt idx="72">
                        <c:v>13.664308430072621</c:v>
                      </c:pt>
                      <c:pt idx="73">
                        <c:v>13.664308430072621</c:v>
                      </c:pt>
                      <c:pt idx="74">
                        <c:v>37.211616654277414</c:v>
                      </c:pt>
                      <c:pt idx="75">
                        <c:v>37.211616654277414</c:v>
                      </c:pt>
                      <c:pt idx="76">
                        <c:v>17.21742194373752</c:v>
                      </c:pt>
                      <c:pt idx="77">
                        <c:v>35.749953804762299</c:v>
                      </c:pt>
                      <c:pt idx="78">
                        <c:v>-3.5868889855595003</c:v>
                      </c:pt>
                      <c:pt idx="79">
                        <c:v>-3.5868889855595003</c:v>
                      </c:pt>
                      <c:pt idx="80">
                        <c:v>33.779572272739607</c:v>
                      </c:pt>
                      <c:pt idx="81">
                        <c:v>0.30343346453450737</c:v>
                      </c:pt>
                      <c:pt idx="82">
                        <c:v>30.824891369853628</c:v>
                      </c:pt>
                      <c:pt idx="83">
                        <c:v>37.435387342772167</c:v>
                      </c:pt>
                      <c:pt idx="84">
                        <c:v>18.842753090284234</c:v>
                      </c:pt>
                      <c:pt idx="85">
                        <c:v>18.842753090284234</c:v>
                      </c:pt>
                      <c:pt idx="86">
                        <c:v>34.495005810849563</c:v>
                      </c:pt>
                      <c:pt idx="87">
                        <c:v>34.502197712483586</c:v>
                      </c:pt>
                      <c:pt idx="88">
                        <c:v>22.872039338489426</c:v>
                      </c:pt>
                      <c:pt idx="89">
                        <c:v>22.872039338489426</c:v>
                      </c:pt>
                      <c:pt idx="90">
                        <c:v>22.872039338489426</c:v>
                      </c:pt>
                      <c:pt idx="91">
                        <c:v>22.872039338489426</c:v>
                      </c:pt>
                      <c:pt idx="92">
                        <c:v>22.872039338489426</c:v>
                      </c:pt>
                      <c:pt idx="93">
                        <c:v>22.872039338489426</c:v>
                      </c:pt>
                      <c:pt idx="94">
                        <c:v>48.380221961930516</c:v>
                      </c:pt>
                      <c:pt idx="95">
                        <c:v>3.2918961095852115</c:v>
                      </c:pt>
                      <c:pt idx="96">
                        <c:v>3.2918961095852115</c:v>
                      </c:pt>
                      <c:pt idx="97">
                        <c:v>-0.98850642045995507</c:v>
                      </c:pt>
                      <c:pt idx="98">
                        <c:v>30.749469347833642</c:v>
                      </c:pt>
                      <c:pt idx="99">
                        <c:v>30.404685188988218</c:v>
                      </c:pt>
                      <c:pt idx="100">
                        <c:v>22.898651835853158</c:v>
                      </c:pt>
                      <c:pt idx="101">
                        <c:v>7.228164940043289</c:v>
                      </c:pt>
                      <c:pt idx="102">
                        <c:v>7.228164940043289</c:v>
                      </c:pt>
                      <c:pt idx="103">
                        <c:v>26.374817717887421</c:v>
                      </c:pt>
                      <c:pt idx="104">
                        <c:v>15.773786651739462</c:v>
                      </c:pt>
                      <c:pt idx="105">
                        <c:v>13.238075374157752</c:v>
                      </c:pt>
                      <c:pt idx="106">
                        <c:v>13.238075374157752</c:v>
                      </c:pt>
                      <c:pt idx="107">
                        <c:v>13.238075374157752</c:v>
                      </c:pt>
                      <c:pt idx="108">
                        <c:v>7.9020553134234328</c:v>
                      </c:pt>
                      <c:pt idx="109">
                        <c:v>2.3355769876479697</c:v>
                      </c:pt>
                      <c:pt idx="110">
                        <c:v>2.3355769876479697</c:v>
                      </c:pt>
                      <c:pt idx="111">
                        <c:v>7.3549869908164425</c:v>
                      </c:pt>
                      <c:pt idx="112">
                        <c:v>7.3549869908164425</c:v>
                      </c:pt>
                      <c:pt idx="113">
                        <c:v>7.3549869908164425</c:v>
                      </c:pt>
                      <c:pt idx="114">
                        <c:v>7.3549869908164425</c:v>
                      </c:pt>
                      <c:pt idx="115">
                        <c:v>7.3549869908164425</c:v>
                      </c:pt>
                      <c:pt idx="116">
                        <c:v>-0.51103417312041943</c:v>
                      </c:pt>
                      <c:pt idx="117">
                        <c:v>-4.9904221139931844</c:v>
                      </c:pt>
                      <c:pt idx="118">
                        <c:v>23.924649531449678</c:v>
                      </c:pt>
                      <c:pt idx="119">
                        <c:v>2.1790948142879176</c:v>
                      </c:pt>
                      <c:pt idx="120">
                        <c:v>8.9691226647758917</c:v>
                      </c:pt>
                      <c:pt idx="121">
                        <c:v>34.495005810849506</c:v>
                      </c:pt>
                      <c:pt idx="122">
                        <c:v>1.2465141636691202</c:v>
                      </c:pt>
                      <c:pt idx="123">
                        <c:v>1.2465141636691202</c:v>
                      </c:pt>
                      <c:pt idx="124">
                        <c:v>3.2241439873943802</c:v>
                      </c:pt>
                      <c:pt idx="125">
                        <c:v>22.396965191968452</c:v>
                      </c:pt>
                      <c:pt idx="126">
                        <c:v>2.2418621605244566</c:v>
                      </c:pt>
                      <c:pt idx="127">
                        <c:v>2.2418621605244566</c:v>
                      </c:pt>
                      <c:pt idx="128">
                        <c:v>2.2418621605244566</c:v>
                      </c:pt>
                      <c:pt idx="129">
                        <c:v>2.2418621605244566</c:v>
                      </c:pt>
                      <c:pt idx="130">
                        <c:v>2.2418621605244566</c:v>
                      </c:pt>
                      <c:pt idx="131">
                        <c:v>2.956853315861109</c:v>
                      </c:pt>
                      <c:pt idx="132">
                        <c:v>37.788106992037527</c:v>
                      </c:pt>
                      <c:pt idx="133">
                        <c:v>18.842753090284234</c:v>
                      </c:pt>
                      <c:pt idx="134">
                        <c:v>7.228164940043289</c:v>
                      </c:pt>
                      <c:pt idx="135">
                        <c:v>-6.0516851609134905</c:v>
                      </c:pt>
                      <c:pt idx="136">
                        <c:v>4.750573606718012</c:v>
                      </c:pt>
                      <c:pt idx="137">
                        <c:v>4.750573606718012</c:v>
                      </c:pt>
                      <c:pt idx="138">
                        <c:v>30.824891369853628</c:v>
                      </c:pt>
                      <c:pt idx="139">
                        <c:v>40.313627274395209</c:v>
                      </c:pt>
                      <c:pt idx="140">
                        <c:v>40.313627274395202</c:v>
                      </c:pt>
                      <c:pt idx="141">
                        <c:v>22.396965191968452</c:v>
                      </c:pt>
                      <c:pt idx="142">
                        <c:v>22.396965191968452</c:v>
                      </c:pt>
                      <c:pt idx="143">
                        <c:v>-3.4796155636818225</c:v>
                      </c:pt>
                      <c:pt idx="144">
                        <c:v>7.2211090743854136</c:v>
                      </c:pt>
                      <c:pt idx="145">
                        <c:v>7.2211090743854136</c:v>
                      </c:pt>
                      <c:pt idx="146">
                        <c:v>18.842753090284234</c:v>
                      </c:pt>
                      <c:pt idx="147">
                        <c:v>34.49482478682252</c:v>
                      </c:pt>
                      <c:pt idx="148">
                        <c:v>15.773786651739462</c:v>
                      </c:pt>
                      <c:pt idx="149">
                        <c:v>40.31362727439528</c:v>
                      </c:pt>
                      <c:pt idx="150">
                        <c:v>40.313627274395316</c:v>
                      </c:pt>
                      <c:pt idx="151">
                        <c:v>57.961348336957712</c:v>
                      </c:pt>
                      <c:pt idx="152">
                        <c:v>57.347481027237365</c:v>
                      </c:pt>
                      <c:pt idx="153">
                        <c:v>33.779395849061203</c:v>
                      </c:pt>
                      <c:pt idx="154">
                        <c:v>1.2604969832135651</c:v>
                      </c:pt>
                      <c:pt idx="155">
                        <c:v>30.600051515481876</c:v>
                      </c:pt>
                      <c:pt idx="156">
                        <c:v>1.6330076697483011</c:v>
                      </c:pt>
                      <c:pt idx="157">
                        <c:v>1.6330076697483011</c:v>
                      </c:pt>
                      <c:pt idx="158">
                        <c:v>1.6330076697483011</c:v>
                      </c:pt>
                      <c:pt idx="159">
                        <c:v>-3.4346299351524867</c:v>
                      </c:pt>
                      <c:pt idx="160">
                        <c:v>40.313848378608483</c:v>
                      </c:pt>
                      <c:pt idx="161">
                        <c:v>30.600051515481876</c:v>
                      </c:pt>
                      <c:pt idx="162">
                        <c:v>-4.5817651085461</c:v>
                      </c:pt>
                      <c:pt idx="163">
                        <c:v>-1.9490807843084237</c:v>
                      </c:pt>
                      <c:pt idx="164">
                        <c:v>-4.6641860957070493</c:v>
                      </c:pt>
                      <c:pt idx="165">
                        <c:v>-4.6641860957070493</c:v>
                      </c:pt>
                      <c:pt idx="166">
                        <c:v>1.7803951198761869</c:v>
                      </c:pt>
                      <c:pt idx="167">
                        <c:v>0.51436119710935135</c:v>
                      </c:pt>
                      <c:pt idx="168">
                        <c:v>2.3355769876479697</c:v>
                      </c:pt>
                      <c:pt idx="169">
                        <c:v>-4.8957873076866694</c:v>
                      </c:pt>
                      <c:pt idx="170">
                        <c:v>2.0230267853293098</c:v>
                      </c:pt>
                      <c:pt idx="171">
                        <c:v>3.5814151134143062</c:v>
                      </c:pt>
                      <c:pt idx="172">
                        <c:v>29.063719233824315</c:v>
                      </c:pt>
                      <c:pt idx="173">
                        <c:v>0.80328583134705811</c:v>
                      </c:pt>
                      <c:pt idx="174">
                        <c:v>0.80328583134705811</c:v>
                      </c:pt>
                      <c:pt idx="175">
                        <c:v>6.5313727694234398</c:v>
                      </c:pt>
                      <c:pt idx="176">
                        <c:v>6.4583603984437223</c:v>
                      </c:pt>
                      <c:pt idx="177">
                        <c:v>-0.71356914405133065</c:v>
                      </c:pt>
                      <c:pt idx="178">
                        <c:v>47.264690056718344</c:v>
                      </c:pt>
                      <c:pt idx="179">
                        <c:v>33.053435833006731</c:v>
                      </c:pt>
                      <c:pt idx="180">
                        <c:v>53.524640905579552</c:v>
                      </c:pt>
                      <c:pt idx="181">
                        <c:v>-1.2163692787511795</c:v>
                      </c:pt>
                      <c:pt idx="182">
                        <c:v>0.50712836013982576</c:v>
                      </c:pt>
                      <c:pt idx="183">
                        <c:v>0.52136343323608803</c:v>
                      </c:pt>
                      <c:pt idx="184">
                        <c:v>16.363759799888172</c:v>
                      </c:pt>
                      <c:pt idx="185">
                        <c:v>-4.989771527129804</c:v>
                      </c:pt>
                      <c:pt idx="186">
                        <c:v>-4.989771527129804</c:v>
                      </c:pt>
                      <c:pt idx="187">
                        <c:v>0.847242940339063</c:v>
                      </c:pt>
                      <c:pt idx="188">
                        <c:v>0.847242940339063</c:v>
                      </c:pt>
                      <c:pt idx="189">
                        <c:v>0.847242940339063</c:v>
                      </c:pt>
                      <c:pt idx="190">
                        <c:v>0.847242940339063</c:v>
                      </c:pt>
                      <c:pt idx="191">
                        <c:v>0.847242940339063</c:v>
                      </c:pt>
                      <c:pt idx="192">
                        <c:v>0.40809479666173543</c:v>
                      </c:pt>
                      <c:pt idx="193">
                        <c:v>0.40809479666173543</c:v>
                      </c:pt>
                      <c:pt idx="194">
                        <c:v>16.967190138945568</c:v>
                      </c:pt>
                      <c:pt idx="195">
                        <c:v>16.967190138945568</c:v>
                      </c:pt>
                      <c:pt idx="196">
                        <c:v>-4.9797223776726911</c:v>
                      </c:pt>
                      <c:pt idx="197">
                        <c:v>-2.3522312526875573</c:v>
                      </c:pt>
                      <c:pt idx="198">
                        <c:v>-1.4888954838723705</c:v>
                      </c:pt>
                      <c:pt idx="199">
                        <c:v>23.168357448527125</c:v>
                      </c:pt>
                      <c:pt idx="200">
                        <c:v>23.168357448527125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1CA3-4373-8076-BC9FFCC8519C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Stations!$O$3</c15:sqref>
                        </c15:formulaRef>
                      </c:ext>
                    </c:extLst>
                    <c:strCache>
                      <c:ptCount val="1"/>
                      <c:pt idx="0">
                        <c:v>PS Nodal Price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Stations!$J$4:$J$204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1</c:v>
                      </c:pt>
                      <c:pt idx="1">
                        <c:v>1</c:v>
                      </c:pt>
                      <c:pt idx="2">
                        <c:v>10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1</c:v>
                      </c:pt>
                      <c:pt idx="6">
                        <c:v>2</c:v>
                      </c:pt>
                      <c:pt idx="7">
                        <c:v>2</c:v>
                      </c:pt>
                      <c:pt idx="8">
                        <c:v>10</c:v>
                      </c:pt>
                      <c:pt idx="9">
                        <c:v>1</c:v>
                      </c:pt>
                      <c:pt idx="10">
                        <c:v>1</c:v>
                      </c:pt>
                      <c:pt idx="11">
                        <c:v>7</c:v>
                      </c:pt>
                      <c:pt idx="12">
                        <c:v>7</c:v>
                      </c:pt>
                      <c:pt idx="13">
                        <c:v>2</c:v>
                      </c:pt>
                      <c:pt idx="14">
                        <c:v>1</c:v>
                      </c:pt>
                      <c:pt idx="15">
                        <c:v>2</c:v>
                      </c:pt>
                      <c:pt idx="16">
                        <c:v>2</c:v>
                      </c:pt>
                      <c:pt idx="17">
                        <c:v>3</c:v>
                      </c:pt>
                      <c:pt idx="18">
                        <c:v>6</c:v>
                      </c:pt>
                      <c:pt idx="19">
                        <c:v>6</c:v>
                      </c:pt>
                      <c:pt idx="20">
                        <c:v>11</c:v>
                      </c:pt>
                      <c:pt idx="21">
                        <c:v>11</c:v>
                      </c:pt>
                      <c:pt idx="22">
                        <c:v>9</c:v>
                      </c:pt>
                      <c:pt idx="23">
                        <c:v>9</c:v>
                      </c:pt>
                      <c:pt idx="24">
                        <c:v>9</c:v>
                      </c:pt>
                      <c:pt idx="25">
                        <c:v>9</c:v>
                      </c:pt>
                      <c:pt idx="26">
                        <c:v>12</c:v>
                      </c:pt>
                      <c:pt idx="27">
                        <c:v>12</c:v>
                      </c:pt>
                      <c:pt idx="28">
                        <c:v>11</c:v>
                      </c:pt>
                      <c:pt idx="29">
                        <c:v>4</c:v>
                      </c:pt>
                      <c:pt idx="30">
                        <c:v>4</c:v>
                      </c:pt>
                      <c:pt idx="31">
                        <c:v>11</c:v>
                      </c:pt>
                      <c:pt idx="32">
                        <c:v>1</c:v>
                      </c:pt>
                      <c:pt idx="33">
                        <c:v>1</c:v>
                      </c:pt>
                      <c:pt idx="34">
                        <c:v>2</c:v>
                      </c:pt>
                      <c:pt idx="35">
                        <c:v>2</c:v>
                      </c:pt>
                      <c:pt idx="36">
                        <c:v>1</c:v>
                      </c:pt>
                      <c:pt idx="37">
                        <c:v>6</c:v>
                      </c:pt>
                      <c:pt idx="38">
                        <c:v>6</c:v>
                      </c:pt>
                      <c:pt idx="39">
                        <c:v>1</c:v>
                      </c:pt>
                      <c:pt idx="40">
                        <c:v>1</c:v>
                      </c:pt>
                      <c:pt idx="41">
                        <c:v>9</c:v>
                      </c:pt>
                      <c:pt idx="42">
                        <c:v>7</c:v>
                      </c:pt>
                      <c:pt idx="43">
                        <c:v>13</c:v>
                      </c:pt>
                      <c:pt idx="44">
                        <c:v>2</c:v>
                      </c:pt>
                      <c:pt idx="45">
                        <c:v>2</c:v>
                      </c:pt>
                      <c:pt idx="46">
                        <c:v>2</c:v>
                      </c:pt>
                      <c:pt idx="47">
                        <c:v>2</c:v>
                      </c:pt>
                      <c:pt idx="48">
                        <c:v>2</c:v>
                      </c:pt>
                      <c:pt idx="49">
                        <c:v>2</c:v>
                      </c:pt>
                      <c:pt idx="50">
                        <c:v>1</c:v>
                      </c:pt>
                      <c:pt idx="51">
                        <c:v>1</c:v>
                      </c:pt>
                      <c:pt idx="52">
                        <c:v>2</c:v>
                      </c:pt>
                      <c:pt idx="53">
                        <c:v>13</c:v>
                      </c:pt>
                      <c:pt idx="54">
                        <c:v>6</c:v>
                      </c:pt>
                      <c:pt idx="55">
                        <c:v>1</c:v>
                      </c:pt>
                      <c:pt idx="56">
                        <c:v>1</c:v>
                      </c:pt>
                      <c:pt idx="57">
                        <c:v>1</c:v>
                      </c:pt>
                      <c:pt idx="58">
                        <c:v>7</c:v>
                      </c:pt>
                      <c:pt idx="59">
                        <c:v>5</c:v>
                      </c:pt>
                      <c:pt idx="60">
                        <c:v>5</c:v>
                      </c:pt>
                      <c:pt idx="61">
                        <c:v>2</c:v>
                      </c:pt>
                      <c:pt idx="62">
                        <c:v>2</c:v>
                      </c:pt>
                      <c:pt idx="63">
                        <c:v>2</c:v>
                      </c:pt>
                      <c:pt idx="64">
                        <c:v>2</c:v>
                      </c:pt>
                      <c:pt idx="65">
                        <c:v>11</c:v>
                      </c:pt>
                      <c:pt idx="66">
                        <c:v>2</c:v>
                      </c:pt>
                      <c:pt idx="67">
                        <c:v>2</c:v>
                      </c:pt>
                      <c:pt idx="68">
                        <c:v>1</c:v>
                      </c:pt>
                      <c:pt idx="69">
                        <c:v>9</c:v>
                      </c:pt>
                      <c:pt idx="70">
                        <c:v>1</c:v>
                      </c:pt>
                      <c:pt idx="71">
                        <c:v>1</c:v>
                      </c:pt>
                      <c:pt idx="72">
                        <c:v>2</c:v>
                      </c:pt>
                      <c:pt idx="73">
                        <c:v>2</c:v>
                      </c:pt>
                      <c:pt idx="74">
                        <c:v>1</c:v>
                      </c:pt>
                      <c:pt idx="75">
                        <c:v>1</c:v>
                      </c:pt>
                      <c:pt idx="76">
                        <c:v>2</c:v>
                      </c:pt>
                      <c:pt idx="77">
                        <c:v>1</c:v>
                      </c:pt>
                      <c:pt idx="78">
                        <c:v>13</c:v>
                      </c:pt>
                      <c:pt idx="79">
                        <c:v>13</c:v>
                      </c:pt>
                      <c:pt idx="80">
                        <c:v>1</c:v>
                      </c:pt>
                      <c:pt idx="81">
                        <c:v>6</c:v>
                      </c:pt>
                      <c:pt idx="82">
                        <c:v>1</c:v>
                      </c:pt>
                      <c:pt idx="83">
                        <c:v>1</c:v>
                      </c:pt>
                      <c:pt idx="84">
                        <c:v>2</c:v>
                      </c:pt>
                      <c:pt idx="85">
                        <c:v>2</c:v>
                      </c:pt>
                      <c:pt idx="86">
                        <c:v>1</c:v>
                      </c:pt>
                      <c:pt idx="87">
                        <c:v>1</c:v>
                      </c:pt>
                      <c:pt idx="88">
                        <c:v>2</c:v>
                      </c:pt>
                      <c:pt idx="89">
                        <c:v>2</c:v>
                      </c:pt>
                      <c:pt idx="90">
                        <c:v>2</c:v>
                      </c:pt>
                      <c:pt idx="91">
                        <c:v>2</c:v>
                      </c:pt>
                      <c:pt idx="92">
                        <c:v>2</c:v>
                      </c:pt>
                      <c:pt idx="93">
                        <c:v>2</c:v>
                      </c:pt>
                      <c:pt idx="94">
                        <c:v>1</c:v>
                      </c:pt>
                      <c:pt idx="95">
                        <c:v>11</c:v>
                      </c:pt>
                      <c:pt idx="96">
                        <c:v>11</c:v>
                      </c:pt>
                      <c:pt idx="97">
                        <c:v>7</c:v>
                      </c:pt>
                      <c:pt idx="98">
                        <c:v>1</c:v>
                      </c:pt>
                      <c:pt idx="99">
                        <c:v>1</c:v>
                      </c:pt>
                      <c:pt idx="100">
                        <c:v>2</c:v>
                      </c:pt>
                      <c:pt idx="101">
                        <c:v>3</c:v>
                      </c:pt>
                      <c:pt idx="102">
                        <c:v>3</c:v>
                      </c:pt>
                      <c:pt idx="103">
                        <c:v>2</c:v>
                      </c:pt>
                      <c:pt idx="104">
                        <c:v>2</c:v>
                      </c:pt>
                      <c:pt idx="105">
                        <c:v>4</c:v>
                      </c:pt>
                      <c:pt idx="106">
                        <c:v>4</c:v>
                      </c:pt>
                      <c:pt idx="107">
                        <c:v>4</c:v>
                      </c:pt>
                      <c:pt idx="108">
                        <c:v>3</c:v>
                      </c:pt>
                      <c:pt idx="109">
                        <c:v>5</c:v>
                      </c:pt>
                      <c:pt idx="110">
                        <c:v>5</c:v>
                      </c:pt>
                      <c:pt idx="111">
                        <c:v>4</c:v>
                      </c:pt>
                      <c:pt idx="112">
                        <c:v>4</c:v>
                      </c:pt>
                      <c:pt idx="113">
                        <c:v>4</c:v>
                      </c:pt>
                      <c:pt idx="114">
                        <c:v>4</c:v>
                      </c:pt>
                      <c:pt idx="115">
                        <c:v>4</c:v>
                      </c:pt>
                      <c:pt idx="116">
                        <c:v>7</c:v>
                      </c:pt>
                      <c:pt idx="117">
                        <c:v>14</c:v>
                      </c:pt>
                      <c:pt idx="118">
                        <c:v>2</c:v>
                      </c:pt>
                      <c:pt idx="119">
                        <c:v>5</c:v>
                      </c:pt>
                      <c:pt idx="120">
                        <c:v>4</c:v>
                      </c:pt>
                      <c:pt idx="121">
                        <c:v>1</c:v>
                      </c:pt>
                      <c:pt idx="122">
                        <c:v>5</c:v>
                      </c:pt>
                      <c:pt idx="123">
                        <c:v>5</c:v>
                      </c:pt>
                      <c:pt idx="124">
                        <c:v>11</c:v>
                      </c:pt>
                      <c:pt idx="125">
                        <c:v>2</c:v>
                      </c:pt>
                      <c:pt idx="126">
                        <c:v>5</c:v>
                      </c:pt>
                      <c:pt idx="127">
                        <c:v>5</c:v>
                      </c:pt>
                      <c:pt idx="128">
                        <c:v>5</c:v>
                      </c:pt>
                      <c:pt idx="129">
                        <c:v>5</c:v>
                      </c:pt>
                      <c:pt idx="130">
                        <c:v>5</c:v>
                      </c:pt>
                      <c:pt idx="131">
                        <c:v>11</c:v>
                      </c:pt>
                      <c:pt idx="132">
                        <c:v>1</c:v>
                      </c:pt>
                      <c:pt idx="133">
                        <c:v>2</c:v>
                      </c:pt>
                      <c:pt idx="134">
                        <c:v>3</c:v>
                      </c:pt>
                      <c:pt idx="135">
                        <c:v>14</c:v>
                      </c:pt>
                      <c:pt idx="136">
                        <c:v>9</c:v>
                      </c:pt>
                      <c:pt idx="137">
                        <c:v>9</c:v>
                      </c:pt>
                      <c:pt idx="138">
                        <c:v>1</c:v>
                      </c:pt>
                      <c:pt idx="139">
                        <c:v>1</c:v>
                      </c:pt>
                      <c:pt idx="140">
                        <c:v>1</c:v>
                      </c:pt>
                      <c:pt idx="141">
                        <c:v>2</c:v>
                      </c:pt>
                      <c:pt idx="142">
                        <c:v>2</c:v>
                      </c:pt>
                      <c:pt idx="143">
                        <c:v>13</c:v>
                      </c:pt>
                      <c:pt idx="144">
                        <c:v>4</c:v>
                      </c:pt>
                      <c:pt idx="145">
                        <c:v>4</c:v>
                      </c:pt>
                      <c:pt idx="146">
                        <c:v>2</c:v>
                      </c:pt>
                      <c:pt idx="147">
                        <c:v>1</c:v>
                      </c:pt>
                      <c:pt idx="148">
                        <c:v>2</c:v>
                      </c:pt>
                      <c:pt idx="149">
                        <c:v>1</c:v>
                      </c:pt>
                      <c:pt idx="150">
                        <c:v>1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1</c:v>
                      </c:pt>
                      <c:pt idx="154">
                        <c:v>7</c:v>
                      </c:pt>
                      <c:pt idx="155">
                        <c:v>1</c:v>
                      </c:pt>
                      <c:pt idx="156">
                        <c:v>9</c:v>
                      </c:pt>
                      <c:pt idx="157">
                        <c:v>9</c:v>
                      </c:pt>
                      <c:pt idx="158">
                        <c:v>9</c:v>
                      </c:pt>
                      <c:pt idx="159">
                        <c:v>13</c:v>
                      </c:pt>
                      <c:pt idx="160">
                        <c:v>1</c:v>
                      </c:pt>
                      <c:pt idx="161">
                        <c:v>1</c:v>
                      </c:pt>
                      <c:pt idx="162">
                        <c:v>10</c:v>
                      </c:pt>
                      <c:pt idx="163">
                        <c:v>7</c:v>
                      </c:pt>
                      <c:pt idx="164">
                        <c:v>10</c:v>
                      </c:pt>
                      <c:pt idx="165">
                        <c:v>10</c:v>
                      </c:pt>
                      <c:pt idx="166">
                        <c:v>6</c:v>
                      </c:pt>
                      <c:pt idx="167">
                        <c:v>9</c:v>
                      </c:pt>
                      <c:pt idx="168">
                        <c:v>5</c:v>
                      </c:pt>
                      <c:pt idx="169">
                        <c:v>14</c:v>
                      </c:pt>
                      <c:pt idx="170">
                        <c:v>5</c:v>
                      </c:pt>
                      <c:pt idx="171">
                        <c:v>9</c:v>
                      </c:pt>
                      <c:pt idx="172">
                        <c:v>1</c:v>
                      </c:pt>
                      <c:pt idx="173">
                        <c:v>7</c:v>
                      </c:pt>
                      <c:pt idx="174">
                        <c:v>7</c:v>
                      </c:pt>
                      <c:pt idx="175">
                        <c:v>4</c:v>
                      </c:pt>
                      <c:pt idx="176">
                        <c:v>4</c:v>
                      </c:pt>
                      <c:pt idx="177">
                        <c:v>7</c:v>
                      </c:pt>
                      <c:pt idx="178">
                        <c:v>1</c:v>
                      </c:pt>
                      <c:pt idx="179">
                        <c:v>1</c:v>
                      </c:pt>
                      <c:pt idx="180">
                        <c:v>1</c:v>
                      </c:pt>
                      <c:pt idx="181">
                        <c:v>9</c:v>
                      </c:pt>
                      <c:pt idx="182">
                        <c:v>5</c:v>
                      </c:pt>
                      <c:pt idx="183">
                        <c:v>5</c:v>
                      </c:pt>
                      <c:pt idx="184">
                        <c:v>2</c:v>
                      </c:pt>
                      <c:pt idx="185">
                        <c:v>10</c:v>
                      </c:pt>
                      <c:pt idx="186">
                        <c:v>10</c:v>
                      </c:pt>
                      <c:pt idx="187">
                        <c:v>7</c:v>
                      </c:pt>
                      <c:pt idx="188">
                        <c:v>7</c:v>
                      </c:pt>
                      <c:pt idx="189">
                        <c:v>7</c:v>
                      </c:pt>
                      <c:pt idx="190">
                        <c:v>7</c:v>
                      </c:pt>
                      <c:pt idx="191">
                        <c:v>7</c:v>
                      </c:pt>
                      <c:pt idx="192">
                        <c:v>7</c:v>
                      </c:pt>
                      <c:pt idx="193">
                        <c:v>7</c:v>
                      </c:pt>
                      <c:pt idx="194">
                        <c:v>2</c:v>
                      </c:pt>
                      <c:pt idx="195">
                        <c:v>2</c:v>
                      </c:pt>
                      <c:pt idx="196">
                        <c:v>10</c:v>
                      </c:pt>
                      <c:pt idx="197">
                        <c:v>7</c:v>
                      </c:pt>
                      <c:pt idx="198">
                        <c:v>12</c:v>
                      </c:pt>
                      <c:pt idx="199">
                        <c:v>2</c:v>
                      </c:pt>
                      <c:pt idx="200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Stations!$O$4:$O$204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3.3661732987145827</c:v>
                      </c:pt>
                      <c:pt idx="1">
                        <c:v>2.8700693541318509</c:v>
                      </c:pt>
                      <c:pt idx="2">
                        <c:v>6.7326244482290782</c:v>
                      </c:pt>
                      <c:pt idx="3">
                        <c:v>4.1039609861346591</c:v>
                      </c:pt>
                      <c:pt idx="4">
                        <c:v>3.2664548438781722</c:v>
                      </c:pt>
                      <c:pt idx="5">
                        <c:v>4.2082785046407096</c:v>
                      </c:pt>
                      <c:pt idx="6">
                        <c:v>2.9918189868377238</c:v>
                      </c:pt>
                      <c:pt idx="7">
                        <c:v>2.9918189868377238</c:v>
                      </c:pt>
                      <c:pt idx="8">
                        <c:v>6.5445811106712011</c:v>
                      </c:pt>
                      <c:pt idx="9">
                        <c:v>2.9542421962852798</c:v>
                      </c:pt>
                      <c:pt idx="10">
                        <c:v>2.9542421962853158</c:v>
                      </c:pt>
                      <c:pt idx="11">
                        <c:v>2.6366534681862079</c:v>
                      </c:pt>
                      <c:pt idx="12">
                        <c:v>2.7989964143513251</c:v>
                      </c:pt>
                      <c:pt idx="13">
                        <c:v>2.9918189868377802</c:v>
                      </c:pt>
                      <c:pt idx="14">
                        <c:v>2.5682398841615002</c:v>
                      </c:pt>
                      <c:pt idx="15">
                        <c:v>2.9519338897373846</c:v>
                      </c:pt>
                      <c:pt idx="16">
                        <c:v>2.9893683779019011</c:v>
                      </c:pt>
                      <c:pt idx="17">
                        <c:v>3.4184332682727638</c:v>
                      </c:pt>
                      <c:pt idx="18">
                        <c:v>2.3882340844604015</c:v>
                      </c:pt>
                      <c:pt idx="19">
                        <c:v>2.3882340844604015</c:v>
                      </c:pt>
                      <c:pt idx="20">
                        <c:v>-4.43808608325243</c:v>
                      </c:pt>
                      <c:pt idx="21">
                        <c:v>-4.43808608325243</c:v>
                      </c:pt>
                      <c:pt idx="22">
                        <c:v>-2.6970326122764394</c:v>
                      </c:pt>
                      <c:pt idx="23">
                        <c:v>-1.8738426127998662</c:v>
                      </c:pt>
                      <c:pt idx="24">
                        <c:v>-1.8738426127998662</c:v>
                      </c:pt>
                      <c:pt idx="25">
                        <c:v>-1.8738426127998662</c:v>
                      </c:pt>
                      <c:pt idx="26">
                        <c:v>-1.8039035748584418</c:v>
                      </c:pt>
                      <c:pt idx="27">
                        <c:v>-1.7970814859410269</c:v>
                      </c:pt>
                      <c:pt idx="28">
                        <c:v>-4.8373225278318106</c:v>
                      </c:pt>
                      <c:pt idx="29">
                        <c:v>2.3549617548932034</c:v>
                      </c:pt>
                      <c:pt idx="30">
                        <c:v>2.3549617548932034</c:v>
                      </c:pt>
                      <c:pt idx="31">
                        <c:v>-4.8795060012213201</c:v>
                      </c:pt>
                      <c:pt idx="32">
                        <c:v>4.489685459518749</c:v>
                      </c:pt>
                      <c:pt idx="33">
                        <c:v>4.489685459518749</c:v>
                      </c:pt>
                      <c:pt idx="34">
                        <c:v>2.95073125436386</c:v>
                      </c:pt>
                      <c:pt idx="35">
                        <c:v>2.95073125436386</c:v>
                      </c:pt>
                      <c:pt idx="36">
                        <c:v>2.8700693541318509</c:v>
                      </c:pt>
                      <c:pt idx="37">
                        <c:v>2.3482658267130527</c:v>
                      </c:pt>
                      <c:pt idx="38">
                        <c:v>2.3482658267130527</c:v>
                      </c:pt>
                      <c:pt idx="39">
                        <c:v>3.266347669909059</c:v>
                      </c:pt>
                      <c:pt idx="40">
                        <c:v>3.266347669909059</c:v>
                      </c:pt>
                      <c:pt idx="41">
                        <c:v>-3.6424425554037554</c:v>
                      </c:pt>
                      <c:pt idx="42">
                        <c:v>4.3308691578992162</c:v>
                      </c:pt>
                      <c:pt idx="43">
                        <c:v>0.10216274195422542</c:v>
                      </c:pt>
                      <c:pt idx="44">
                        <c:v>3.7767032901831326</c:v>
                      </c:pt>
                      <c:pt idx="45">
                        <c:v>3.7767032901831326</c:v>
                      </c:pt>
                      <c:pt idx="46">
                        <c:v>4.2585844033438685</c:v>
                      </c:pt>
                      <c:pt idx="47">
                        <c:v>3.2394410000955944</c:v>
                      </c:pt>
                      <c:pt idx="48">
                        <c:v>3.2394410000955944</c:v>
                      </c:pt>
                      <c:pt idx="49">
                        <c:v>3.2394410000955944</c:v>
                      </c:pt>
                      <c:pt idx="50">
                        <c:v>3.266454843878186</c:v>
                      </c:pt>
                      <c:pt idx="51">
                        <c:v>3.266454843878186</c:v>
                      </c:pt>
                      <c:pt idx="52">
                        <c:v>2.9918189868377802</c:v>
                      </c:pt>
                      <c:pt idx="53">
                        <c:v>-0.76235809361394025</c:v>
                      </c:pt>
                      <c:pt idx="54">
                        <c:v>3.8250048440010658</c:v>
                      </c:pt>
                      <c:pt idx="55">
                        <c:v>2.2862941150716325</c:v>
                      </c:pt>
                      <c:pt idx="56">
                        <c:v>2.2862941150716325</c:v>
                      </c:pt>
                      <c:pt idx="57">
                        <c:v>2.7473658448219047</c:v>
                      </c:pt>
                      <c:pt idx="58">
                        <c:v>2.7241144481181983</c:v>
                      </c:pt>
                      <c:pt idx="59">
                        <c:v>4.2320305644205387</c:v>
                      </c:pt>
                      <c:pt idx="60">
                        <c:v>4.2320305644205387</c:v>
                      </c:pt>
                      <c:pt idx="61">
                        <c:v>2.2451071706904795</c:v>
                      </c:pt>
                      <c:pt idx="62">
                        <c:v>2.2451071706904795</c:v>
                      </c:pt>
                      <c:pt idx="63">
                        <c:v>2.2451071706904795</c:v>
                      </c:pt>
                      <c:pt idx="64">
                        <c:v>2.2451071706904795</c:v>
                      </c:pt>
                      <c:pt idx="65">
                        <c:v>-4.6866672657263813</c:v>
                      </c:pt>
                      <c:pt idx="66">
                        <c:v>2.9918189868377878</c:v>
                      </c:pt>
                      <c:pt idx="67">
                        <c:v>2.9918189868377878</c:v>
                      </c:pt>
                      <c:pt idx="68">
                        <c:v>2.8700693541318509</c:v>
                      </c:pt>
                      <c:pt idx="69">
                        <c:v>0.74321083664270571</c:v>
                      </c:pt>
                      <c:pt idx="70">
                        <c:v>2.9542421962853149</c:v>
                      </c:pt>
                      <c:pt idx="71">
                        <c:v>4.2305082719777349</c:v>
                      </c:pt>
                      <c:pt idx="72">
                        <c:v>2.4720946727699871</c:v>
                      </c:pt>
                      <c:pt idx="73">
                        <c:v>2.4720946727699871</c:v>
                      </c:pt>
                      <c:pt idx="74">
                        <c:v>2.5884609053530783</c:v>
                      </c:pt>
                      <c:pt idx="75">
                        <c:v>2.5884609053530783</c:v>
                      </c:pt>
                      <c:pt idx="76">
                        <c:v>3.2073128451012107</c:v>
                      </c:pt>
                      <c:pt idx="77">
                        <c:v>2.9609946047557143</c:v>
                      </c:pt>
                      <c:pt idx="78">
                        <c:v>-4.2359846755105393</c:v>
                      </c:pt>
                      <c:pt idx="79">
                        <c:v>-4.2359846755105393</c:v>
                      </c:pt>
                      <c:pt idx="80">
                        <c:v>4.202198792201945</c:v>
                      </c:pt>
                      <c:pt idx="81">
                        <c:v>3.9703439630823705</c:v>
                      </c:pt>
                      <c:pt idx="82">
                        <c:v>4.4657536191680656</c:v>
                      </c:pt>
                      <c:pt idx="83">
                        <c:v>2.870069354131874</c:v>
                      </c:pt>
                      <c:pt idx="84">
                        <c:v>2.9893683779019096</c:v>
                      </c:pt>
                      <c:pt idx="85">
                        <c:v>2.9893683779019096</c:v>
                      </c:pt>
                      <c:pt idx="86">
                        <c:v>2.9542421962853158</c:v>
                      </c:pt>
                      <c:pt idx="87">
                        <c:v>2.9542421962853158</c:v>
                      </c:pt>
                      <c:pt idx="88">
                        <c:v>2.9918189868377878</c:v>
                      </c:pt>
                      <c:pt idx="89">
                        <c:v>2.9918189868377878</c:v>
                      </c:pt>
                      <c:pt idx="90">
                        <c:v>2.9918189868377878</c:v>
                      </c:pt>
                      <c:pt idx="91">
                        <c:v>2.9918189868377878</c:v>
                      </c:pt>
                      <c:pt idx="92">
                        <c:v>2.9918189868377878</c:v>
                      </c:pt>
                      <c:pt idx="93">
                        <c:v>2.9918189868377878</c:v>
                      </c:pt>
                      <c:pt idx="94">
                        <c:v>2.8360356209568467</c:v>
                      </c:pt>
                      <c:pt idx="95">
                        <c:v>-4.1372450473205955</c:v>
                      </c:pt>
                      <c:pt idx="96">
                        <c:v>-4.1372450473205955</c:v>
                      </c:pt>
                      <c:pt idx="97">
                        <c:v>1.1722655092821128</c:v>
                      </c:pt>
                      <c:pt idx="98">
                        <c:v>3.0645447257368792</c:v>
                      </c:pt>
                      <c:pt idx="99">
                        <c:v>3.013791933082242</c:v>
                      </c:pt>
                      <c:pt idx="100">
                        <c:v>2.8894662974607015</c:v>
                      </c:pt>
                      <c:pt idx="101">
                        <c:v>4.1985235834622268</c:v>
                      </c:pt>
                      <c:pt idx="102">
                        <c:v>4.1855670158298688</c:v>
                      </c:pt>
                      <c:pt idx="103">
                        <c:v>2.4917154416549661</c:v>
                      </c:pt>
                      <c:pt idx="104">
                        <c:v>2.9192849304751167</c:v>
                      </c:pt>
                      <c:pt idx="105">
                        <c:v>2.8473077891298302</c:v>
                      </c:pt>
                      <c:pt idx="106">
                        <c:v>2.8473077891298302</c:v>
                      </c:pt>
                      <c:pt idx="107">
                        <c:v>2.8473077891298302</c:v>
                      </c:pt>
                      <c:pt idx="108">
                        <c:v>3.9613392318228682</c:v>
                      </c:pt>
                      <c:pt idx="109">
                        <c:v>4.9208054485462327</c:v>
                      </c:pt>
                      <c:pt idx="110">
                        <c:v>4.9208054485462327</c:v>
                      </c:pt>
                      <c:pt idx="111">
                        <c:v>2.5008581124766303</c:v>
                      </c:pt>
                      <c:pt idx="112">
                        <c:v>2.5008581124766303</c:v>
                      </c:pt>
                      <c:pt idx="113">
                        <c:v>2.5008581124766303</c:v>
                      </c:pt>
                      <c:pt idx="114">
                        <c:v>2.5008581124766303</c:v>
                      </c:pt>
                      <c:pt idx="115">
                        <c:v>2.5008581124766303</c:v>
                      </c:pt>
                      <c:pt idx="116">
                        <c:v>4.9545271107268869</c:v>
                      </c:pt>
                      <c:pt idx="117">
                        <c:v>-0.6021606877422323</c:v>
                      </c:pt>
                      <c:pt idx="118">
                        <c:v>3.3217944221965774</c:v>
                      </c:pt>
                      <c:pt idx="119">
                        <c:v>4.4760759131961034</c:v>
                      </c:pt>
                      <c:pt idx="120">
                        <c:v>2.6036590284354402</c:v>
                      </c:pt>
                      <c:pt idx="121">
                        <c:v>3.5655538351766913</c:v>
                      </c:pt>
                      <c:pt idx="122">
                        <c:v>4.3015351524607217</c:v>
                      </c:pt>
                      <c:pt idx="123">
                        <c:v>4.3015351524607217</c:v>
                      </c:pt>
                      <c:pt idx="124">
                        <c:v>-4.9186763693687263</c:v>
                      </c:pt>
                      <c:pt idx="125">
                        <c:v>2.9918189868377469</c:v>
                      </c:pt>
                      <c:pt idx="126">
                        <c:v>4.4877229581780345</c:v>
                      </c:pt>
                      <c:pt idx="127">
                        <c:v>4.4877229581780345</c:v>
                      </c:pt>
                      <c:pt idx="128">
                        <c:v>4.4877229581780345</c:v>
                      </c:pt>
                      <c:pt idx="129">
                        <c:v>4.4877229581780345</c:v>
                      </c:pt>
                      <c:pt idx="130">
                        <c:v>4.4877229581780345</c:v>
                      </c:pt>
                      <c:pt idx="131">
                        <c:v>-4.1771811976432582</c:v>
                      </c:pt>
                      <c:pt idx="132">
                        <c:v>3.2664548438781722</c:v>
                      </c:pt>
                      <c:pt idx="133">
                        <c:v>2.9893683779019011</c:v>
                      </c:pt>
                      <c:pt idx="134">
                        <c:v>4.117009636810308</c:v>
                      </c:pt>
                      <c:pt idx="135">
                        <c:v>-0.74735192796305994</c:v>
                      </c:pt>
                      <c:pt idx="136">
                        <c:v>-1.8738426127998022</c:v>
                      </c:pt>
                      <c:pt idx="137">
                        <c:v>-1.8738426127998022</c:v>
                      </c:pt>
                      <c:pt idx="138">
                        <c:v>4.4657536191680656</c:v>
                      </c:pt>
                      <c:pt idx="139">
                        <c:v>3.2663476699090546</c:v>
                      </c:pt>
                      <c:pt idx="140">
                        <c:v>3.2663476699090337</c:v>
                      </c:pt>
                      <c:pt idx="141">
                        <c:v>2.9918189868377469</c:v>
                      </c:pt>
                      <c:pt idx="142">
                        <c:v>2.9918189868377469</c:v>
                      </c:pt>
                      <c:pt idx="143">
                        <c:v>-3.9236700786673904</c:v>
                      </c:pt>
                      <c:pt idx="144">
                        <c:v>2.4947251861188149</c:v>
                      </c:pt>
                      <c:pt idx="145">
                        <c:v>2.4947251861188149</c:v>
                      </c:pt>
                      <c:pt idx="146">
                        <c:v>2.9893683779019011</c:v>
                      </c:pt>
                      <c:pt idx="147">
                        <c:v>2.9542421962852798</c:v>
                      </c:pt>
                      <c:pt idx="148">
                        <c:v>2.9192849304751167</c:v>
                      </c:pt>
                      <c:pt idx="149">
                        <c:v>3.2663476699090159</c:v>
                      </c:pt>
                      <c:pt idx="150">
                        <c:v>3.266347669909027</c:v>
                      </c:pt>
                      <c:pt idx="151">
                        <c:v>3.074251968379734</c:v>
                      </c:pt>
                      <c:pt idx="152">
                        <c:v>3.4133832004329951</c:v>
                      </c:pt>
                      <c:pt idx="153">
                        <c:v>4.2023735142928205</c:v>
                      </c:pt>
                      <c:pt idx="154">
                        <c:v>1.2320432541186981</c:v>
                      </c:pt>
                      <c:pt idx="155">
                        <c:v>3.3646841921636015</c:v>
                      </c:pt>
                      <c:pt idx="156">
                        <c:v>-0.21383098173018361</c:v>
                      </c:pt>
                      <c:pt idx="157">
                        <c:v>-0.21383098173018361</c:v>
                      </c:pt>
                      <c:pt idx="158">
                        <c:v>-0.21383098173018361</c:v>
                      </c:pt>
                      <c:pt idx="159">
                        <c:v>-3.6504587307326051</c:v>
                      </c:pt>
                      <c:pt idx="160">
                        <c:v>3.2664548438781749</c:v>
                      </c:pt>
                      <c:pt idx="161">
                        <c:v>3.3646841921636015</c:v>
                      </c:pt>
                      <c:pt idx="162">
                        <c:v>9.1686272527283652</c:v>
                      </c:pt>
                      <c:pt idx="163">
                        <c:v>3.7419988826521893</c:v>
                      </c:pt>
                      <c:pt idx="164">
                        <c:v>5.7342079689546805</c:v>
                      </c:pt>
                      <c:pt idx="165">
                        <c:v>5.7342079689546805</c:v>
                      </c:pt>
                      <c:pt idx="166">
                        <c:v>2.8763036315924237</c:v>
                      </c:pt>
                      <c:pt idx="167">
                        <c:v>-1.2606523769232003</c:v>
                      </c:pt>
                      <c:pt idx="168">
                        <c:v>4.9229385158653098</c:v>
                      </c:pt>
                      <c:pt idx="169">
                        <c:v>2.4766222001213647</c:v>
                      </c:pt>
                      <c:pt idx="170">
                        <c:v>4.7620818002517531</c:v>
                      </c:pt>
                      <c:pt idx="171">
                        <c:v>-1.8738426127998653</c:v>
                      </c:pt>
                      <c:pt idx="172">
                        <c:v>4.2883448047044661</c:v>
                      </c:pt>
                      <c:pt idx="173">
                        <c:v>2.1624905269324026</c:v>
                      </c:pt>
                      <c:pt idx="174">
                        <c:v>2.1624905269324026</c:v>
                      </c:pt>
                      <c:pt idx="175">
                        <c:v>2.3625297721364364</c:v>
                      </c:pt>
                      <c:pt idx="176">
                        <c:v>2.3622196636750492</c:v>
                      </c:pt>
                      <c:pt idx="177">
                        <c:v>4.2057992968232272</c:v>
                      </c:pt>
                      <c:pt idx="178">
                        <c:v>2.8517525884726642</c:v>
                      </c:pt>
                      <c:pt idx="179">
                        <c:v>2.8827854378957536</c:v>
                      </c:pt>
                      <c:pt idx="180">
                        <c:v>2.763005491057704</c:v>
                      </c:pt>
                      <c:pt idx="181">
                        <c:v>9.3081591355016771E-2</c:v>
                      </c:pt>
                      <c:pt idx="182">
                        <c:v>4.4395919333316565</c:v>
                      </c:pt>
                      <c:pt idx="183">
                        <c:v>4.3399923663289579</c:v>
                      </c:pt>
                      <c:pt idx="184">
                        <c:v>3.2638583978913487</c:v>
                      </c:pt>
                      <c:pt idx="185">
                        <c:v>4.4795642985479445</c:v>
                      </c:pt>
                      <c:pt idx="186">
                        <c:v>4.4795642985479445</c:v>
                      </c:pt>
                      <c:pt idx="187">
                        <c:v>1.9004271836781579</c:v>
                      </c:pt>
                      <c:pt idx="188">
                        <c:v>1.9004271836781579</c:v>
                      </c:pt>
                      <c:pt idx="189">
                        <c:v>1.9004271836781579</c:v>
                      </c:pt>
                      <c:pt idx="190">
                        <c:v>1.9004271836781579</c:v>
                      </c:pt>
                      <c:pt idx="191">
                        <c:v>1.9004271836781579</c:v>
                      </c:pt>
                      <c:pt idx="192">
                        <c:v>4.3575464492139107</c:v>
                      </c:pt>
                      <c:pt idx="193">
                        <c:v>4.3575464492139107</c:v>
                      </c:pt>
                      <c:pt idx="194">
                        <c:v>3.2394410000956171</c:v>
                      </c:pt>
                      <c:pt idx="195">
                        <c:v>3.2394410000956171</c:v>
                      </c:pt>
                      <c:pt idx="196">
                        <c:v>4.2709796253282457</c:v>
                      </c:pt>
                      <c:pt idx="197">
                        <c:v>3.6239860420255972</c:v>
                      </c:pt>
                      <c:pt idx="198">
                        <c:v>-3.9654852488717238</c:v>
                      </c:pt>
                      <c:pt idx="199">
                        <c:v>2.5957778880450295</c:v>
                      </c:pt>
                      <c:pt idx="200">
                        <c:v>2.5957778880450295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1CA3-4373-8076-BC9FFCC8519C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Stations!$P$3</c15:sqref>
                        </c15:formulaRef>
                      </c:ext>
                    </c:extLst>
                    <c:strCache>
                      <c:ptCount val="1"/>
                      <c:pt idx="0">
                        <c:v>YRS Nodal Price 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Stations!$J$4:$J$204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1</c:v>
                      </c:pt>
                      <c:pt idx="1">
                        <c:v>1</c:v>
                      </c:pt>
                      <c:pt idx="2">
                        <c:v>10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1</c:v>
                      </c:pt>
                      <c:pt idx="6">
                        <c:v>2</c:v>
                      </c:pt>
                      <c:pt idx="7">
                        <c:v>2</c:v>
                      </c:pt>
                      <c:pt idx="8">
                        <c:v>10</c:v>
                      </c:pt>
                      <c:pt idx="9">
                        <c:v>1</c:v>
                      </c:pt>
                      <c:pt idx="10">
                        <c:v>1</c:v>
                      </c:pt>
                      <c:pt idx="11">
                        <c:v>7</c:v>
                      </c:pt>
                      <c:pt idx="12">
                        <c:v>7</c:v>
                      </c:pt>
                      <c:pt idx="13">
                        <c:v>2</c:v>
                      </c:pt>
                      <c:pt idx="14">
                        <c:v>1</c:v>
                      </c:pt>
                      <c:pt idx="15">
                        <c:v>2</c:v>
                      </c:pt>
                      <c:pt idx="16">
                        <c:v>2</c:v>
                      </c:pt>
                      <c:pt idx="17">
                        <c:v>3</c:v>
                      </c:pt>
                      <c:pt idx="18">
                        <c:v>6</c:v>
                      </c:pt>
                      <c:pt idx="19">
                        <c:v>6</c:v>
                      </c:pt>
                      <c:pt idx="20">
                        <c:v>11</c:v>
                      </c:pt>
                      <c:pt idx="21">
                        <c:v>11</c:v>
                      </c:pt>
                      <c:pt idx="22">
                        <c:v>9</c:v>
                      </c:pt>
                      <c:pt idx="23">
                        <c:v>9</c:v>
                      </c:pt>
                      <c:pt idx="24">
                        <c:v>9</c:v>
                      </c:pt>
                      <c:pt idx="25">
                        <c:v>9</c:v>
                      </c:pt>
                      <c:pt idx="26">
                        <c:v>12</c:v>
                      </c:pt>
                      <c:pt idx="27">
                        <c:v>12</c:v>
                      </c:pt>
                      <c:pt idx="28">
                        <c:v>11</c:v>
                      </c:pt>
                      <c:pt idx="29">
                        <c:v>4</c:v>
                      </c:pt>
                      <c:pt idx="30">
                        <c:v>4</c:v>
                      </c:pt>
                      <c:pt idx="31">
                        <c:v>11</c:v>
                      </c:pt>
                      <c:pt idx="32">
                        <c:v>1</c:v>
                      </c:pt>
                      <c:pt idx="33">
                        <c:v>1</c:v>
                      </c:pt>
                      <c:pt idx="34">
                        <c:v>2</c:v>
                      </c:pt>
                      <c:pt idx="35">
                        <c:v>2</c:v>
                      </c:pt>
                      <c:pt idx="36">
                        <c:v>1</c:v>
                      </c:pt>
                      <c:pt idx="37">
                        <c:v>6</c:v>
                      </c:pt>
                      <c:pt idx="38">
                        <c:v>6</c:v>
                      </c:pt>
                      <c:pt idx="39">
                        <c:v>1</c:v>
                      </c:pt>
                      <c:pt idx="40">
                        <c:v>1</c:v>
                      </c:pt>
                      <c:pt idx="41">
                        <c:v>9</c:v>
                      </c:pt>
                      <c:pt idx="42">
                        <c:v>7</c:v>
                      </c:pt>
                      <c:pt idx="43">
                        <c:v>13</c:v>
                      </c:pt>
                      <c:pt idx="44">
                        <c:v>2</c:v>
                      </c:pt>
                      <c:pt idx="45">
                        <c:v>2</c:v>
                      </c:pt>
                      <c:pt idx="46">
                        <c:v>2</c:v>
                      </c:pt>
                      <c:pt idx="47">
                        <c:v>2</c:v>
                      </c:pt>
                      <c:pt idx="48">
                        <c:v>2</c:v>
                      </c:pt>
                      <c:pt idx="49">
                        <c:v>2</c:v>
                      </c:pt>
                      <c:pt idx="50">
                        <c:v>1</c:v>
                      </c:pt>
                      <c:pt idx="51">
                        <c:v>1</c:v>
                      </c:pt>
                      <c:pt idx="52">
                        <c:v>2</c:v>
                      </c:pt>
                      <c:pt idx="53">
                        <c:v>13</c:v>
                      </c:pt>
                      <c:pt idx="54">
                        <c:v>6</c:v>
                      </c:pt>
                      <c:pt idx="55">
                        <c:v>1</c:v>
                      </c:pt>
                      <c:pt idx="56">
                        <c:v>1</c:v>
                      </c:pt>
                      <c:pt idx="57">
                        <c:v>1</c:v>
                      </c:pt>
                      <c:pt idx="58">
                        <c:v>7</c:v>
                      </c:pt>
                      <c:pt idx="59">
                        <c:v>5</c:v>
                      </c:pt>
                      <c:pt idx="60">
                        <c:v>5</c:v>
                      </c:pt>
                      <c:pt idx="61">
                        <c:v>2</c:v>
                      </c:pt>
                      <c:pt idx="62">
                        <c:v>2</c:v>
                      </c:pt>
                      <c:pt idx="63">
                        <c:v>2</c:v>
                      </c:pt>
                      <c:pt idx="64">
                        <c:v>2</c:v>
                      </c:pt>
                      <c:pt idx="65">
                        <c:v>11</c:v>
                      </c:pt>
                      <c:pt idx="66">
                        <c:v>2</c:v>
                      </c:pt>
                      <c:pt idx="67">
                        <c:v>2</c:v>
                      </c:pt>
                      <c:pt idx="68">
                        <c:v>1</c:v>
                      </c:pt>
                      <c:pt idx="69">
                        <c:v>9</c:v>
                      </c:pt>
                      <c:pt idx="70">
                        <c:v>1</c:v>
                      </c:pt>
                      <c:pt idx="71">
                        <c:v>1</c:v>
                      </c:pt>
                      <c:pt idx="72">
                        <c:v>2</c:v>
                      </c:pt>
                      <c:pt idx="73">
                        <c:v>2</c:v>
                      </c:pt>
                      <c:pt idx="74">
                        <c:v>1</c:v>
                      </c:pt>
                      <c:pt idx="75">
                        <c:v>1</c:v>
                      </c:pt>
                      <c:pt idx="76">
                        <c:v>2</c:v>
                      </c:pt>
                      <c:pt idx="77">
                        <c:v>1</c:v>
                      </c:pt>
                      <c:pt idx="78">
                        <c:v>13</c:v>
                      </c:pt>
                      <c:pt idx="79">
                        <c:v>13</c:v>
                      </c:pt>
                      <c:pt idx="80">
                        <c:v>1</c:v>
                      </c:pt>
                      <c:pt idx="81">
                        <c:v>6</c:v>
                      </c:pt>
                      <c:pt idx="82">
                        <c:v>1</c:v>
                      </c:pt>
                      <c:pt idx="83">
                        <c:v>1</c:v>
                      </c:pt>
                      <c:pt idx="84">
                        <c:v>2</c:v>
                      </c:pt>
                      <c:pt idx="85">
                        <c:v>2</c:v>
                      </c:pt>
                      <c:pt idx="86">
                        <c:v>1</c:v>
                      </c:pt>
                      <c:pt idx="87">
                        <c:v>1</c:v>
                      </c:pt>
                      <c:pt idx="88">
                        <c:v>2</c:v>
                      </c:pt>
                      <c:pt idx="89">
                        <c:v>2</c:v>
                      </c:pt>
                      <c:pt idx="90">
                        <c:v>2</c:v>
                      </c:pt>
                      <c:pt idx="91">
                        <c:v>2</c:v>
                      </c:pt>
                      <c:pt idx="92">
                        <c:v>2</c:v>
                      </c:pt>
                      <c:pt idx="93">
                        <c:v>2</c:v>
                      </c:pt>
                      <c:pt idx="94">
                        <c:v>1</c:v>
                      </c:pt>
                      <c:pt idx="95">
                        <c:v>11</c:v>
                      </c:pt>
                      <c:pt idx="96">
                        <c:v>11</c:v>
                      </c:pt>
                      <c:pt idx="97">
                        <c:v>7</c:v>
                      </c:pt>
                      <c:pt idx="98">
                        <c:v>1</c:v>
                      </c:pt>
                      <c:pt idx="99">
                        <c:v>1</c:v>
                      </c:pt>
                      <c:pt idx="100">
                        <c:v>2</c:v>
                      </c:pt>
                      <c:pt idx="101">
                        <c:v>3</c:v>
                      </c:pt>
                      <c:pt idx="102">
                        <c:v>3</c:v>
                      </c:pt>
                      <c:pt idx="103">
                        <c:v>2</c:v>
                      </c:pt>
                      <c:pt idx="104">
                        <c:v>2</c:v>
                      </c:pt>
                      <c:pt idx="105">
                        <c:v>4</c:v>
                      </c:pt>
                      <c:pt idx="106">
                        <c:v>4</c:v>
                      </c:pt>
                      <c:pt idx="107">
                        <c:v>4</c:v>
                      </c:pt>
                      <c:pt idx="108">
                        <c:v>3</c:v>
                      </c:pt>
                      <c:pt idx="109">
                        <c:v>5</c:v>
                      </c:pt>
                      <c:pt idx="110">
                        <c:v>5</c:v>
                      </c:pt>
                      <c:pt idx="111">
                        <c:v>4</c:v>
                      </c:pt>
                      <c:pt idx="112">
                        <c:v>4</c:v>
                      </c:pt>
                      <c:pt idx="113">
                        <c:v>4</c:v>
                      </c:pt>
                      <c:pt idx="114">
                        <c:v>4</c:v>
                      </c:pt>
                      <c:pt idx="115">
                        <c:v>4</c:v>
                      </c:pt>
                      <c:pt idx="116">
                        <c:v>7</c:v>
                      </c:pt>
                      <c:pt idx="117">
                        <c:v>14</c:v>
                      </c:pt>
                      <c:pt idx="118">
                        <c:v>2</c:v>
                      </c:pt>
                      <c:pt idx="119">
                        <c:v>5</c:v>
                      </c:pt>
                      <c:pt idx="120">
                        <c:v>4</c:v>
                      </c:pt>
                      <c:pt idx="121">
                        <c:v>1</c:v>
                      </c:pt>
                      <c:pt idx="122">
                        <c:v>5</c:v>
                      </c:pt>
                      <c:pt idx="123">
                        <c:v>5</c:v>
                      </c:pt>
                      <c:pt idx="124">
                        <c:v>11</c:v>
                      </c:pt>
                      <c:pt idx="125">
                        <c:v>2</c:v>
                      </c:pt>
                      <c:pt idx="126">
                        <c:v>5</c:v>
                      </c:pt>
                      <c:pt idx="127">
                        <c:v>5</c:v>
                      </c:pt>
                      <c:pt idx="128">
                        <c:v>5</c:v>
                      </c:pt>
                      <c:pt idx="129">
                        <c:v>5</c:v>
                      </c:pt>
                      <c:pt idx="130">
                        <c:v>5</c:v>
                      </c:pt>
                      <c:pt idx="131">
                        <c:v>11</c:v>
                      </c:pt>
                      <c:pt idx="132">
                        <c:v>1</c:v>
                      </c:pt>
                      <c:pt idx="133">
                        <c:v>2</c:v>
                      </c:pt>
                      <c:pt idx="134">
                        <c:v>3</c:v>
                      </c:pt>
                      <c:pt idx="135">
                        <c:v>14</c:v>
                      </c:pt>
                      <c:pt idx="136">
                        <c:v>9</c:v>
                      </c:pt>
                      <c:pt idx="137">
                        <c:v>9</c:v>
                      </c:pt>
                      <c:pt idx="138">
                        <c:v>1</c:v>
                      </c:pt>
                      <c:pt idx="139">
                        <c:v>1</c:v>
                      </c:pt>
                      <c:pt idx="140">
                        <c:v>1</c:v>
                      </c:pt>
                      <c:pt idx="141">
                        <c:v>2</c:v>
                      </c:pt>
                      <c:pt idx="142">
                        <c:v>2</c:v>
                      </c:pt>
                      <c:pt idx="143">
                        <c:v>13</c:v>
                      </c:pt>
                      <c:pt idx="144">
                        <c:v>4</c:v>
                      </c:pt>
                      <c:pt idx="145">
                        <c:v>4</c:v>
                      </c:pt>
                      <c:pt idx="146">
                        <c:v>2</c:v>
                      </c:pt>
                      <c:pt idx="147">
                        <c:v>1</c:v>
                      </c:pt>
                      <c:pt idx="148">
                        <c:v>2</c:v>
                      </c:pt>
                      <c:pt idx="149">
                        <c:v>1</c:v>
                      </c:pt>
                      <c:pt idx="150">
                        <c:v>1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1</c:v>
                      </c:pt>
                      <c:pt idx="154">
                        <c:v>7</c:v>
                      </c:pt>
                      <c:pt idx="155">
                        <c:v>1</c:v>
                      </c:pt>
                      <c:pt idx="156">
                        <c:v>9</c:v>
                      </c:pt>
                      <c:pt idx="157">
                        <c:v>9</c:v>
                      </c:pt>
                      <c:pt idx="158">
                        <c:v>9</c:v>
                      </c:pt>
                      <c:pt idx="159">
                        <c:v>13</c:v>
                      </c:pt>
                      <c:pt idx="160">
                        <c:v>1</c:v>
                      </c:pt>
                      <c:pt idx="161">
                        <c:v>1</c:v>
                      </c:pt>
                      <c:pt idx="162">
                        <c:v>10</c:v>
                      </c:pt>
                      <c:pt idx="163">
                        <c:v>7</c:v>
                      </c:pt>
                      <c:pt idx="164">
                        <c:v>10</c:v>
                      </c:pt>
                      <c:pt idx="165">
                        <c:v>10</c:v>
                      </c:pt>
                      <c:pt idx="166">
                        <c:v>6</c:v>
                      </c:pt>
                      <c:pt idx="167">
                        <c:v>9</c:v>
                      </c:pt>
                      <c:pt idx="168">
                        <c:v>5</c:v>
                      </c:pt>
                      <c:pt idx="169">
                        <c:v>14</c:v>
                      </c:pt>
                      <c:pt idx="170">
                        <c:v>5</c:v>
                      </c:pt>
                      <c:pt idx="171">
                        <c:v>9</c:v>
                      </c:pt>
                      <c:pt idx="172">
                        <c:v>1</c:v>
                      </c:pt>
                      <c:pt idx="173">
                        <c:v>7</c:v>
                      </c:pt>
                      <c:pt idx="174">
                        <c:v>7</c:v>
                      </c:pt>
                      <c:pt idx="175">
                        <c:v>4</c:v>
                      </c:pt>
                      <c:pt idx="176">
                        <c:v>4</c:v>
                      </c:pt>
                      <c:pt idx="177">
                        <c:v>7</c:v>
                      </c:pt>
                      <c:pt idx="178">
                        <c:v>1</c:v>
                      </c:pt>
                      <c:pt idx="179">
                        <c:v>1</c:v>
                      </c:pt>
                      <c:pt idx="180">
                        <c:v>1</c:v>
                      </c:pt>
                      <c:pt idx="181">
                        <c:v>9</c:v>
                      </c:pt>
                      <c:pt idx="182">
                        <c:v>5</c:v>
                      </c:pt>
                      <c:pt idx="183">
                        <c:v>5</c:v>
                      </c:pt>
                      <c:pt idx="184">
                        <c:v>2</c:v>
                      </c:pt>
                      <c:pt idx="185">
                        <c:v>10</c:v>
                      </c:pt>
                      <c:pt idx="186">
                        <c:v>10</c:v>
                      </c:pt>
                      <c:pt idx="187">
                        <c:v>7</c:v>
                      </c:pt>
                      <c:pt idx="188">
                        <c:v>7</c:v>
                      </c:pt>
                      <c:pt idx="189">
                        <c:v>7</c:v>
                      </c:pt>
                      <c:pt idx="190">
                        <c:v>7</c:v>
                      </c:pt>
                      <c:pt idx="191">
                        <c:v>7</c:v>
                      </c:pt>
                      <c:pt idx="192">
                        <c:v>7</c:v>
                      </c:pt>
                      <c:pt idx="193">
                        <c:v>7</c:v>
                      </c:pt>
                      <c:pt idx="194">
                        <c:v>2</c:v>
                      </c:pt>
                      <c:pt idx="195">
                        <c:v>2</c:v>
                      </c:pt>
                      <c:pt idx="196">
                        <c:v>10</c:v>
                      </c:pt>
                      <c:pt idx="197">
                        <c:v>7</c:v>
                      </c:pt>
                      <c:pt idx="198">
                        <c:v>12</c:v>
                      </c:pt>
                      <c:pt idx="199">
                        <c:v>2</c:v>
                      </c:pt>
                      <c:pt idx="200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Stations!$P$4:$P$204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15.304086915951819</c:v>
                      </c:pt>
                      <c:pt idx="1">
                        <c:v>19.33392116865835</c:v>
                      </c:pt>
                      <c:pt idx="2">
                        <c:v>-5.0972957967574315</c:v>
                      </c:pt>
                      <c:pt idx="3">
                        <c:v>12.336755147718261</c:v>
                      </c:pt>
                      <c:pt idx="4">
                        <c:v>19.516087145227363</c:v>
                      </c:pt>
                      <c:pt idx="5">
                        <c:v>11.711065153230308</c:v>
                      </c:pt>
                      <c:pt idx="6">
                        <c:v>10.443255299564111</c:v>
                      </c:pt>
                      <c:pt idx="7">
                        <c:v>10.443255299564111</c:v>
                      </c:pt>
                      <c:pt idx="8">
                        <c:v>-4.1404494884891845</c:v>
                      </c:pt>
                      <c:pt idx="9">
                        <c:v>17.292244259813277</c:v>
                      </c:pt>
                      <c:pt idx="10">
                        <c:v>17.295940305009289</c:v>
                      </c:pt>
                      <c:pt idx="11">
                        <c:v>0.9711722958394271</c:v>
                      </c:pt>
                      <c:pt idx="12">
                        <c:v>0.6868798541647595</c:v>
                      </c:pt>
                      <c:pt idx="13">
                        <c:v>10.66477283802589</c:v>
                      </c:pt>
                      <c:pt idx="14">
                        <c:v>15.395773108174007</c:v>
                      </c:pt>
                      <c:pt idx="15">
                        <c:v>13.354285567071519</c:v>
                      </c:pt>
                      <c:pt idx="16">
                        <c:v>13.711956127003534</c:v>
                      </c:pt>
                      <c:pt idx="17">
                        <c:v>5.3692538842393303</c:v>
                      </c:pt>
                      <c:pt idx="18">
                        <c:v>2.4041955799411294</c:v>
                      </c:pt>
                      <c:pt idx="19">
                        <c:v>2.4041955799411294</c:v>
                      </c:pt>
                      <c:pt idx="20">
                        <c:v>-0.71539676376724015</c:v>
                      </c:pt>
                      <c:pt idx="21">
                        <c:v>-0.71539676376724015</c:v>
                      </c:pt>
                      <c:pt idx="22">
                        <c:v>1.9914259644912786</c:v>
                      </c:pt>
                      <c:pt idx="23">
                        <c:v>2.3836749079105655</c:v>
                      </c:pt>
                      <c:pt idx="24">
                        <c:v>2.3836749079105655</c:v>
                      </c:pt>
                      <c:pt idx="25">
                        <c:v>2.3836749079105655</c:v>
                      </c:pt>
                      <c:pt idx="26">
                        <c:v>0.52813930046538748</c:v>
                      </c:pt>
                      <c:pt idx="27">
                        <c:v>0.52813930046538748</c:v>
                      </c:pt>
                      <c:pt idx="28">
                        <c:v>3.6685623173769222</c:v>
                      </c:pt>
                      <c:pt idx="29">
                        <c:v>1.6553366977395281</c:v>
                      </c:pt>
                      <c:pt idx="30">
                        <c:v>1.6553366977395281</c:v>
                      </c:pt>
                      <c:pt idx="31">
                        <c:v>3.4359671833119076</c:v>
                      </c:pt>
                      <c:pt idx="32">
                        <c:v>14.040756252044227</c:v>
                      </c:pt>
                      <c:pt idx="33">
                        <c:v>14.040756252044227</c:v>
                      </c:pt>
                      <c:pt idx="34">
                        <c:v>11.201855990030944</c:v>
                      </c:pt>
                      <c:pt idx="35">
                        <c:v>11.201855990030944</c:v>
                      </c:pt>
                      <c:pt idx="36">
                        <c:v>19.33392116865835</c:v>
                      </c:pt>
                      <c:pt idx="37">
                        <c:v>1.1938859529921646</c:v>
                      </c:pt>
                      <c:pt idx="38">
                        <c:v>1.1938859529921646</c:v>
                      </c:pt>
                      <c:pt idx="39">
                        <c:v>20.820420117713105</c:v>
                      </c:pt>
                      <c:pt idx="40">
                        <c:v>20.820420117713105</c:v>
                      </c:pt>
                      <c:pt idx="41">
                        <c:v>1.8146709164672823</c:v>
                      </c:pt>
                      <c:pt idx="42">
                        <c:v>0.1323268306791365</c:v>
                      </c:pt>
                      <c:pt idx="43">
                        <c:v>-3.4775421995185463</c:v>
                      </c:pt>
                      <c:pt idx="44">
                        <c:v>15.24482028974467</c:v>
                      </c:pt>
                      <c:pt idx="45">
                        <c:v>15.24482028974467</c:v>
                      </c:pt>
                      <c:pt idx="46">
                        <c:v>12.225002436439498</c:v>
                      </c:pt>
                      <c:pt idx="47">
                        <c:v>10.92052049245353</c:v>
                      </c:pt>
                      <c:pt idx="48">
                        <c:v>10.92052049245353</c:v>
                      </c:pt>
                      <c:pt idx="49">
                        <c:v>10.92052049245353</c:v>
                      </c:pt>
                      <c:pt idx="50">
                        <c:v>19.516087145227374</c:v>
                      </c:pt>
                      <c:pt idx="51">
                        <c:v>19.516087145227374</c:v>
                      </c:pt>
                      <c:pt idx="52">
                        <c:v>10.66477283802589</c:v>
                      </c:pt>
                      <c:pt idx="53">
                        <c:v>-3.5764659430397789</c:v>
                      </c:pt>
                      <c:pt idx="54">
                        <c:v>2.6354911082517174</c:v>
                      </c:pt>
                      <c:pt idx="55">
                        <c:v>16.595022919956033</c:v>
                      </c:pt>
                      <c:pt idx="56">
                        <c:v>16.595022919956033</c:v>
                      </c:pt>
                      <c:pt idx="57">
                        <c:v>28.753898430877673</c:v>
                      </c:pt>
                      <c:pt idx="58">
                        <c:v>-1.9488382591179347</c:v>
                      </c:pt>
                      <c:pt idx="59">
                        <c:v>1.9491813479591822</c:v>
                      </c:pt>
                      <c:pt idx="60">
                        <c:v>1.9491813479591822</c:v>
                      </c:pt>
                      <c:pt idx="61">
                        <c:v>11.56381896580589</c:v>
                      </c:pt>
                      <c:pt idx="62">
                        <c:v>11.56381896580589</c:v>
                      </c:pt>
                      <c:pt idx="63">
                        <c:v>11.56381896580589</c:v>
                      </c:pt>
                      <c:pt idx="64">
                        <c:v>11.56381896580589</c:v>
                      </c:pt>
                      <c:pt idx="65">
                        <c:v>2.9616267390638322</c:v>
                      </c:pt>
                      <c:pt idx="66">
                        <c:v>10.664772838025959</c:v>
                      </c:pt>
                      <c:pt idx="67">
                        <c:v>10.664772838025959</c:v>
                      </c:pt>
                      <c:pt idx="68">
                        <c:v>19.33392116865835</c:v>
                      </c:pt>
                      <c:pt idx="69">
                        <c:v>-0.33173605979251825</c:v>
                      </c:pt>
                      <c:pt idx="70">
                        <c:v>19.506872668825274</c:v>
                      </c:pt>
                      <c:pt idx="71">
                        <c:v>14.9851115812244</c:v>
                      </c:pt>
                      <c:pt idx="72">
                        <c:v>6.8516747034741954</c:v>
                      </c:pt>
                      <c:pt idx="73">
                        <c:v>6.8516747034741954</c:v>
                      </c:pt>
                      <c:pt idx="74">
                        <c:v>19.218352313671005</c:v>
                      </c:pt>
                      <c:pt idx="75">
                        <c:v>19.218352313671005</c:v>
                      </c:pt>
                      <c:pt idx="76">
                        <c:v>11.08157612569136</c:v>
                      </c:pt>
                      <c:pt idx="77">
                        <c:v>17.921440021494185</c:v>
                      </c:pt>
                      <c:pt idx="78">
                        <c:v>-3.5868889855595003</c:v>
                      </c:pt>
                      <c:pt idx="79">
                        <c:v>-3.5868889855595003</c:v>
                      </c:pt>
                      <c:pt idx="80">
                        <c:v>11.111022616001151</c:v>
                      </c:pt>
                      <c:pt idx="81">
                        <c:v>0.30343346453450737</c:v>
                      </c:pt>
                      <c:pt idx="82">
                        <c:v>14.552566694243847</c:v>
                      </c:pt>
                      <c:pt idx="83">
                        <c:v>19.333921168658403</c:v>
                      </c:pt>
                      <c:pt idx="84">
                        <c:v>12.127681105215652</c:v>
                      </c:pt>
                      <c:pt idx="85">
                        <c:v>12.127681105215652</c:v>
                      </c:pt>
                      <c:pt idx="86">
                        <c:v>17.292335007098178</c:v>
                      </c:pt>
                      <c:pt idx="87">
                        <c:v>17.295940305009289</c:v>
                      </c:pt>
                      <c:pt idx="88">
                        <c:v>10.664772838025959</c:v>
                      </c:pt>
                      <c:pt idx="89">
                        <c:v>10.664772838025959</c:v>
                      </c:pt>
                      <c:pt idx="90">
                        <c:v>10.664772838025959</c:v>
                      </c:pt>
                      <c:pt idx="91">
                        <c:v>10.664772838025959</c:v>
                      </c:pt>
                      <c:pt idx="92">
                        <c:v>10.664772838025959</c:v>
                      </c:pt>
                      <c:pt idx="93">
                        <c:v>10.664772838025959</c:v>
                      </c:pt>
                      <c:pt idx="94">
                        <c:v>24.986502449393218</c:v>
                      </c:pt>
                      <c:pt idx="95">
                        <c:v>3.2918961095852115</c:v>
                      </c:pt>
                      <c:pt idx="96">
                        <c:v>3.2918961095852115</c:v>
                      </c:pt>
                      <c:pt idx="97">
                        <c:v>-0.98850642045995507</c:v>
                      </c:pt>
                      <c:pt idx="98">
                        <c:v>14.507361052692548</c:v>
                      </c:pt>
                      <c:pt idx="99">
                        <c:v>14.344694561734977</c:v>
                      </c:pt>
                      <c:pt idx="100">
                        <c:v>10.585308412785189</c:v>
                      </c:pt>
                      <c:pt idx="101">
                        <c:v>3.9564443488570702</c:v>
                      </c:pt>
                      <c:pt idx="102">
                        <c:v>3.9564443488570702</c:v>
                      </c:pt>
                      <c:pt idx="103">
                        <c:v>12.298048085824458</c:v>
                      </c:pt>
                      <c:pt idx="104">
                        <c:v>7.9094273620072117</c:v>
                      </c:pt>
                      <c:pt idx="105">
                        <c:v>6.6379492696594022</c:v>
                      </c:pt>
                      <c:pt idx="106">
                        <c:v>6.6379492696594022</c:v>
                      </c:pt>
                      <c:pt idx="107">
                        <c:v>6.6379492696594022</c:v>
                      </c:pt>
                      <c:pt idx="108">
                        <c:v>4.3253083387666695</c:v>
                      </c:pt>
                      <c:pt idx="109">
                        <c:v>1.9385124546538453</c:v>
                      </c:pt>
                      <c:pt idx="110">
                        <c:v>1.9385124546538453</c:v>
                      </c:pt>
                      <c:pt idx="111">
                        <c:v>5.895847582983353</c:v>
                      </c:pt>
                      <c:pt idx="112">
                        <c:v>5.895847582983353</c:v>
                      </c:pt>
                      <c:pt idx="113">
                        <c:v>5.895847582983353</c:v>
                      </c:pt>
                      <c:pt idx="114">
                        <c:v>5.895847582983353</c:v>
                      </c:pt>
                      <c:pt idx="115">
                        <c:v>5.895847582983353</c:v>
                      </c:pt>
                      <c:pt idx="116">
                        <c:v>-0.51103417312041943</c:v>
                      </c:pt>
                      <c:pt idx="117">
                        <c:v>-4.9904221139931844</c:v>
                      </c:pt>
                      <c:pt idx="118">
                        <c:v>11.155583842185992</c:v>
                      </c:pt>
                      <c:pt idx="119">
                        <c:v>1.8086333525758433</c:v>
                      </c:pt>
                      <c:pt idx="120">
                        <c:v>7.1897584932002889</c:v>
                      </c:pt>
                      <c:pt idx="121">
                        <c:v>17.292335007098149</c:v>
                      </c:pt>
                      <c:pt idx="122">
                        <c:v>1.2465141636691202</c:v>
                      </c:pt>
                      <c:pt idx="123">
                        <c:v>1.2465141636691202</c:v>
                      </c:pt>
                      <c:pt idx="124">
                        <c:v>3.2241439873943802</c:v>
                      </c:pt>
                      <c:pt idx="125">
                        <c:v>10.443255299564088</c:v>
                      </c:pt>
                      <c:pt idx="126">
                        <c:v>1.8607298079993202</c:v>
                      </c:pt>
                      <c:pt idx="127">
                        <c:v>1.8607298079993202</c:v>
                      </c:pt>
                      <c:pt idx="128">
                        <c:v>1.8607298079993202</c:v>
                      </c:pt>
                      <c:pt idx="129">
                        <c:v>1.8607298079993202</c:v>
                      </c:pt>
                      <c:pt idx="130">
                        <c:v>1.8607298079993202</c:v>
                      </c:pt>
                      <c:pt idx="131">
                        <c:v>2.956853315861109</c:v>
                      </c:pt>
                      <c:pt idx="132">
                        <c:v>19.516087145227363</c:v>
                      </c:pt>
                      <c:pt idx="133">
                        <c:v>12.127681105215652</c:v>
                      </c:pt>
                      <c:pt idx="134">
                        <c:v>3.9564443488570702</c:v>
                      </c:pt>
                      <c:pt idx="135">
                        <c:v>-6.0516851609134905</c:v>
                      </c:pt>
                      <c:pt idx="136">
                        <c:v>4.750573606718012</c:v>
                      </c:pt>
                      <c:pt idx="137">
                        <c:v>4.750573606718012</c:v>
                      </c:pt>
                      <c:pt idx="138">
                        <c:v>14.552566694243847</c:v>
                      </c:pt>
                      <c:pt idx="139">
                        <c:v>20.820420117713056</c:v>
                      </c:pt>
                      <c:pt idx="140">
                        <c:v>20.820420117713052</c:v>
                      </c:pt>
                      <c:pt idx="141">
                        <c:v>10.443255299564088</c:v>
                      </c:pt>
                      <c:pt idx="142">
                        <c:v>10.443255299564088</c:v>
                      </c:pt>
                      <c:pt idx="143">
                        <c:v>-3.4796155636818225</c:v>
                      </c:pt>
                      <c:pt idx="144">
                        <c:v>5.7885294067594808</c:v>
                      </c:pt>
                      <c:pt idx="145">
                        <c:v>5.7885294067594808</c:v>
                      </c:pt>
                      <c:pt idx="146">
                        <c:v>12.127681105215652</c:v>
                      </c:pt>
                      <c:pt idx="147">
                        <c:v>17.292244259813277</c:v>
                      </c:pt>
                      <c:pt idx="148">
                        <c:v>7.9094273620072117</c:v>
                      </c:pt>
                      <c:pt idx="149">
                        <c:v>20.820420117713095</c:v>
                      </c:pt>
                      <c:pt idx="150">
                        <c:v>20.820420117713113</c:v>
                      </c:pt>
                      <c:pt idx="151">
                        <c:v>29.93478147601574</c:v>
                      </c:pt>
                      <c:pt idx="152">
                        <c:v>29.6177428925632</c:v>
                      </c:pt>
                      <c:pt idx="153">
                        <c:v>11.110964585441589</c:v>
                      </c:pt>
                      <c:pt idx="154">
                        <c:v>1.2604969832135651</c:v>
                      </c:pt>
                      <c:pt idx="155">
                        <c:v>13.194663846213579</c:v>
                      </c:pt>
                      <c:pt idx="156">
                        <c:v>1.6330076697483011</c:v>
                      </c:pt>
                      <c:pt idx="157">
                        <c:v>1.6330076697483011</c:v>
                      </c:pt>
                      <c:pt idx="158">
                        <c:v>1.6330076697483011</c:v>
                      </c:pt>
                      <c:pt idx="159">
                        <c:v>-3.4346299351524867</c:v>
                      </c:pt>
                      <c:pt idx="160">
                        <c:v>20.820534309437331</c:v>
                      </c:pt>
                      <c:pt idx="161">
                        <c:v>13.194663846213579</c:v>
                      </c:pt>
                      <c:pt idx="162">
                        <c:v>-4.5817651085461</c:v>
                      </c:pt>
                      <c:pt idx="163">
                        <c:v>-1.9490807843084237</c:v>
                      </c:pt>
                      <c:pt idx="164">
                        <c:v>-4.6641860957070493</c:v>
                      </c:pt>
                      <c:pt idx="165">
                        <c:v>-4.6641860957070493</c:v>
                      </c:pt>
                      <c:pt idx="166">
                        <c:v>1.7803951198761869</c:v>
                      </c:pt>
                      <c:pt idx="167">
                        <c:v>0.51436119710935135</c:v>
                      </c:pt>
                      <c:pt idx="168">
                        <c:v>1.9385124546538453</c:v>
                      </c:pt>
                      <c:pt idx="169">
                        <c:v>3.1264889009169101</c:v>
                      </c:pt>
                      <c:pt idx="170">
                        <c:v>1.6790979874349967</c:v>
                      </c:pt>
                      <c:pt idx="171">
                        <c:v>3.5814151134143062</c:v>
                      </c:pt>
                      <c:pt idx="172">
                        <c:v>13.724151306486947</c:v>
                      </c:pt>
                      <c:pt idx="173">
                        <c:v>0.80328583134705811</c:v>
                      </c:pt>
                      <c:pt idx="174">
                        <c:v>0.80328583134705811</c:v>
                      </c:pt>
                      <c:pt idx="175">
                        <c:v>5.235628343632718</c:v>
                      </c:pt>
                      <c:pt idx="176">
                        <c:v>5.1771007335218986</c:v>
                      </c:pt>
                      <c:pt idx="177">
                        <c:v>-0.71356914405133065</c:v>
                      </c:pt>
                      <c:pt idx="178">
                        <c:v>24.410373619230075</c:v>
                      </c:pt>
                      <c:pt idx="179">
                        <c:v>15.594354563885085</c:v>
                      </c:pt>
                      <c:pt idx="180">
                        <c:v>27.643394694272502</c:v>
                      </c:pt>
                      <c:pt idx="181">
                        <c:v>-1.2163692787511795</c:v>
                      </c:pt>
                      <c:pt idx="182">
                        <c:v>0.50712836013982576</c:v>
                      </c:pt>
                      <c:pt idx="183">
                        <c:v>0.52136343323608803</c:v>
                      </c:pt>
                      <c:pt idx="184">
                        <c:v>10.532137187411271</c:v>
                      </c:pt>
                      <c:pt idx="185">
                        <c:v>-4.989771527129804</c:v>
                      </c:pt>
                      <c:pt idx="186">
                        <c:v>-4.989771527129804</c:v>
                      </c:pt>
                      <c:pt idx="187">
                        <c:v>0.847242940339063</c:v>
                      </c:pt>
                      <c:pt idx="188">
                        <c:v>0.847242940339063</c:v>
                      </c:pt>
                      <c:pt idx="189">
                        <c:v>0.847242940339063</c:v>
                      </c:pt>
                      <c:pt idx="190">
                        <c:v>0.847242940339063</c:v>
                      </c:pt>
                      <c:pt idx="191">
                        <c:v>0.847242940339063</c:v>
                      </c:pt>
                      <c:pt idx="192">
                        <c:v>0.40809479666173543</c:v>
                      </c:pt>
                      <c:pt idx="193">
                        <c:v>0.40809479666173543</c:v>
                      </c:pt>
                      <c:pt idx="194">
                        <c:v>10.920520492453553</c:v>
                      </c:pt>
                      <c:pt idx="195">
                        <c:v>10.920520492453553</c:v>
                      </c:pt>
                      <c:pt idx="196">
                        <c:v>-4.9797223776726911</c:v>
                      </c:pt>
                      <c:pt idx="197">
                        <c:v>-2.3522312526875573</c:v>
                      </c:pt>
                      <c:pt idx="198">
                        <c:v>1.1153112464007762</c:v>
                      </c:pt>
                      <c:pt idx="199">
                        <c:v>10.802940024807038</c:v>
                      </c:pt>
                      <c:pt idx="200">
                        <c:v>10.802940024807038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CA3-4373-8076-BC9FFCC8519C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Stations!$Q$3</c15:sqref>
                        </c15:formulaRef>
                      </c:ext>
                    </c:extLst>
                    <c:strCache>
                      <c:ptCount val="1"/>
                      <c:pt idx="0">
                        <c:v>YRNS Nodal Price 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Stations!$J$4:$J$204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1</c:v>
                      </c:pt>
                      <c:pt idx="1">
                        <c:v>1</c:v>
                      </c:pt>
                      <c:pt idx="2">
                        <c:v>10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1</c:v>
                      </c:pt>
                      <c:pt idx="6">
                        <c:v>2</c:v>
                      </c:pt>
                      <c:pt idx="7">
                        <c:v>2</c:v>
                      </c:pt>
                      <c:pt idx="8">
                        <c:v>10</c:v>
                      </c:pt>
                      <c:pt idx="9">
                        <c:v>1</c:v>
                      </c:pt>
                      <c:pt idx="10">
                        <c:v>1</c:v>
                      </c:pt>
                      <c:pt idx="11">
                        <c:v>7</c:v>
                      </c:pt>
                      <c:pt idx="12">
                        <c:v>7</c:v>
                      </c:pt>
                      <c:pt idx="13">
                        <c:v>2</c:v>
                      </c:pt>
                      <c:pt idx="14">
                        <c:v>1</c:v>
                      </c:pt>
                      <c:pt idx="15">
                        <c:v>2</c:v>
                      </c:pt>
                      <c:pt idx="16">
                        <c:v>2</c:v>
                      </c:pt>
                      <c:pt idx="17">
                        <c:v>3</c:v>
                      </c:pt>
                      <c:pt idx="18">
                        <c:v>6</c:v>
                      </c:pt>
                      <c:pt idx="19">
                        <c:v>6</c:v>
                      </c:pt>
                      <c:pt idx="20">
                        <c:v>11</c:v>
                      </c:pt>
                      <c:pt idx="21">
                        <c:v>11</c:v>
                      </c:pt>
                      <c:pt idx="22">
                        <c:v>9</c:v>
                      </c:pt>
                      <c:pt idx="23">
                        <c:v>9</c:v>
                      </c:pt>
                      <c:pt idx="24">
                        <c:v>9</c:v>
                      </c:pt>
                      <c:pt idx="25">
                        <c:v>9</c:v>
                      </c:pt>
                      <c:pt idx="26">
                        <c:v>12</c:v>
                      </c:pt>
                      <c:pt idx="27">
                        <c:v>12</c:v>
                      </c:pt>
                      <c:pt idx="28">
                        <c:v>11</c:v>
                      </c:pt>
                      <c:pt idx="29">
                        <c:v>4</c:v>
                      </c:pt>
                      <c:pt idx="30">
                        <c:v>4</c:v>
                      </c:pt>
                      <c:pt idx="31">
                        <c:v>11</c:v>
                      </c:pt>
                      <c:pt idx="32">
                        <c:v>1</c:v>
                      </c:pt>
                      <c:pt idx="33">
                        <c:v>1</c:v>
                      </c:pt>
                      <c:pt idx="34">
                        <c:v>2</c:v>
                      </c:pt>
                      <c:pt idx="35">
                        <c:v>2</c:v>
                      </c:pt>
                      <c:pt idx="36">
                        <c:v>1</c:v>
                      </c:pt>
                      <c:pt idx="37">
                        <c:v>6</c:v>
                      </c:pt>
                      <c:pt idx="38">
                        <c:v>6</c:v>
                      </c:pt>
                      <c:pt idx="39">
                        <c:v>1</c:v>
                      </c:pt>
                      <c:pt idx="40">
                        <c:v>1</c:v>
                      </c:pt>
                      <c:pt idx="41">
                        <c:v>9</c:v>
                      </c:pt>
                      <c:pt idx="42">
                        <c:v>7</c:v>
                      </c:pt>
                      <c:pt idx="43">
                        <c:v>13</c:v>
                      </c:pt>
                      <c:pt idx="44">
                        <c:v>2</c:v>
                      </c:pt>
                      <c:pt idx="45">
                        <c:v>2</c:v>
                      </c:pt>
                      <c:pt idx="46">
                        <c:v>2</c:v>
                      </c:pt>
                      <c:pt idx="47">
                        <c:v>2</c:v>
                      </c:pt>
                      <c:pt idx="48">
                        <c:v>2</c:v>
                      </c:pt>
                      <c:pt idx="49">
                        <c:v>2</c:v>
                      </c:pt>
                      <c:pt idx="50">
                        <c:v>1</c:v>
                      </c:pt>
                      <c:pt idx="51">
                        <c:v>1</c:v>
                      </c:pt>
                      <c:pt idx="52">
                        <c:v>2</c:v>
                      </c:pt>
                      <c:pt idx="53">
                        <c:v>13</c:v>
                      </c:pt>
                      <c:pt idx="54">
                        <c:v>6</c:v>
                      </c:pt>
                      <c:pt idx="55">
                        <c:v>1</c:v>
                      </c:pt>
                      <c:pt idx="56">
                        <c:v>1</c:v>
                      </c:pt>
                      <c:pt idx="57">
                        <c:v>1</c:v>
                      </c:pt>
                      <c:pt idx="58">
                        <c:v>7</c:v>
                      </c:pt>
                      <c:pt idx="59">
                        <c:v>5</c:v>
                      </c:pt>
                      <c:pt idx="60">
                        <c:v>5</c:v>
                      </c:pt>
                      <c:pt idx="61">
                        <c:v>2</c:v>
                      </c:pt>
                      <c:pt idx="62">
                        <c:v>2</c:v>
                      </c:pt>
                      <c:pt idx="63">
                        <c:v>2</c:v>
                      </c:pt>
                      <c:pt idx="64">
                        <c:v>2</c:v>
                      </c:pt>
                      <c:pt idx="65">
                        <c:v>11</c:v>
                      </c:pt>
                      <c:pt idx="66">
                        <c:v>2</c:v>
                      </c:pt>
                      <c:pt idx="67">
                        <c:v>2</c:v>
                      </c:pt>
                      <c:pt idx="68">
                        <c:v>1</c:v>
                      </c:pt>
                      <c:pt idx="69">
                        <c:v>9</c:v>
                      </c:pt>
                      <c:pt idx="70">
                        <c:v>1</c:v>
                      </c:pt>
                      <c:pt idx="71">
                        <c:v>1</c:v>
                      </c:pt>
                      <c:pt idx="72">
                        <c:v>2</c:v>
                      </c:pt>
                      <c:pt idx="73">
                        <c:v>2</c:v>
                      </c:pt>
                      <c:pt idx="74">
                        <c:v>1</c:v>
                      </c:pt>
                      <c:pt idx="75">
                        <c:v>1</c:v>
                      </c:pt>
                      <c:pt idx="76">
                        <c:v>2</c:v>
                      </c:pt>
                      <c:pt idx="77">
                        <c:v>1</c:v>
                      </c:pt>
                      <c:pt idx="78">
                        <c:v>13</c:v>
                      </c:pt>
                      <c:pt idx="79">
                        <c:v>13</c:v>
                      </c:pt>
                      <c:pt idx="80">
                        <c:v>1</c:v>
                      </c:pt>
                      <c:pt idx="81">
                        <c:v>6</c:v>
                      </c:pt>
                      <c:pt idx="82">
                        <c:v>1</c:v>
                      </c:pt>
                      <c:pt idx="83">
                        <c:v>1</c:v>
                      </c:pt>
                      <c:pt idx="84">
                        <c:v>2</c:v>
                      </c:pt>
                      <c:pt idx="85">
                        <c:v>2</c:v>
                      </c:pt>
                      <c:pt idx="86">
                        <c:v>1</c:v>
                      </c:pt>
                      <c:pt idx="87">
                        <c:v>1</c:v>
                      </c:pt>
                      <c:pt idx="88">
                        <c:v>2</c:v>
                      </c:pt>
                      <c:pt idx="89">
                        <c:v>2</c:v>
                      </c:pt>
                      <c:pt idx="90">
                        <c:v>2</c:v>
                      </c:pt>
                      <c:pt idx="91">
                        <c:v>2</c:v>
                      </c:pt>
                      <c:pt idx="92">
                        <c:v>2</c:v>
                      </c:pt>
                      <c:pt idx="93">
                        <c:v>2</c:v>
                      </c:pt>
                      <c:pt idx="94">
                        <c:v>1</c:v>
                      </c:pt>
                      <c:pt idx="95">
                        <c:v>11</c:v>
                      </c:pt>
                      <c:pt idx="96">
                        <c:v>11</c:v>
                      </c:pt>
                      <c:pt idx="97">
                        <c:v>7</c:v>
                      </c:pt>
                      <c:pt idx="98">
                        <c:v>1</c:v>
                      </c:pt>
                      <c:pt idx="99">
                        <c:v>1</c:v>
                      </c:pt>
                      <c:pt idx="100">
                        <c:v>2</c:v>
                      </c:pt>
                      <c:pt idx="101">
                        <c:v>3</c:v>
                      </c:pt>
                      <c:pt idx="102">
                        <c:v>3</c:v>
                      </c:pt>
                      <c:pt idx="103">
                        <c:v>2</c:v>
                      </c:pt>
                      <c:pt idx="104">
                        <c:v>2</c:v>
                      </c:pt>
                      <c:pt idx="105">
                        <c:v>4</c:v>
                      </c:pt>
                      <c:pt idx="106">
                        <c:v>4</c:v>
                      </c:pt>
                      <c:pt idx="107">
                        <c:v>4</c:v>
                      </c:pt>
                      <c:pt idx="108">
                        <c:v>3</c:v>
                      </c:pt>
                      <c:pt idx="109">
                        <c:v>5</c:v>
                      </c:pt>
                      <c:pt idx="110">
                        <c:v>5</c:v>
                      </c:pt>
                      <c:pt idx="111">
                        <c:v>4</c:v>
                      </c:pt>
                      <c:pt idx="112">
                        <c:v>4</c:v>
                      </c:pt>
                      <c:pt idx="113">
                        <c:v>4</c:v>
                      </c:pt>
                      <c:pt idx="114">
                        <c:v>4</c:v>
                      </c:pt>
                      <c:pt idx="115">
                        <c:v>4</c:v>
                      </c:pt>
                      <c:pt idx="116">
                        <c:v>7</c:v>
                      </c:pt>
                      <c:pt idx="117">
                        <c:v>14</c:v>
                      </c:pt>
                      <c:pt idx="118">
                        <c:v>2</c:v>
                      </c:pt>
                      <c:pt idx="119">
                        <c:v>5</c:v>
                      </c:pt>
                      <c:pt idx="120">
                        <c:v>4</c:v>
                      </c:pt>
                      <c:pt idx="121">
                        <c:v>1</c:v>
                      </c:pt>
                      <c:pt idx="122">
                        <c:v>5</c:v>
                      </c:pt>
                      <c:pt idx="123">
                        <c:v>5</c:v>
                      </c:pt>
                      <c:pt idx="124">
                        <c:v>11</c:v>
                      </c:pt>
                      <c:pt idx="125">
                        <c:v>2</c:v>
                      </c:pt>
                      <c:pt idx="126">
                        <c:v>5</c:v>
                      </c:pt>
                      <c:pt idx="127">
                        <c:v>5</c:v>
                      </c:pt>
                      <c:pt idx="128">
                        <c:v>5</c:v>
                      </c:pt>
                      <c:pt idx="129">
                        <c:v>5</c:v>
                      </c:pt>
                      <c:pt idx="130">
                        <c:v>5</c:v>
                      </c:pt>
                      <c:pt idx="131">
                        <c:v>11</c:v>
                      </c:pt>
                      <c:pt idx="132">
                        <c:v>1</c:v>
                      </c:pt>
                      <c:pt idx="133">
                        <c:v>2</c:v>
                      </c:pt>
                      <c:pt idx="134">
                        <c:v>3</c:v>
                      </c:pt>
                      <c:pt idx="135">
                        <c:v>14</c:v>
                      </c:pt>
                      <c:pt idx="136">
                        <c:v>9</c:v>
                      </c:pt>
                      <c:pt idx="137">
                        <c:v>9</c:v>
                      </c:pt>
                      <c:pt idx="138">
                        <c:v>1</c:v>
                      </c:pt>
                      <c:pt idx="139">
                        <c:v>1</c:v>
                      </c:pt>
                      <c:pt idx="140">
                        <c:v>1</c:v>
                      </c:pt>
                      <c:pt idx="141">
                        <c:v>2</c:v>
                      </c:pt>
                      <c:pt idx="142">
                        <c:v>2</c:v>
                      </c:pt>
                      <c:pt idx="143">
                        <c:v>13</c:v>
                      </c:pt>
                      <c:pt idx="144">
                        <c:v>4</c:v>
                      </c:pt>
                      <c:pt idx="145">
                        <c:v>4</c:v>
                      </c:pt>
                      <c:pt idx="146">
                        <c:v>2</c:v>
                      </c:pt>
                      <c:pt idx="147">
                        <c:v>1</c:v>
                      </c:pt>
                      <c:pt idx="148">
                        <c:v>2</c:v>
                      </c:pt>
                      <c:pt idx="149">
                        <c:v>1</c:v>
                      </c:pt>
                      <c:pt idx="150">
                        <c:v>1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1</c:v>
                      </c:pt>
                      <c:pt idx="154">
                        <c:v>7</c:v>
                      </c:pt>
                      <c:pt idx="155">
                        <c:v>1</c:v>
                      </c:pt>
                      <c:pt idx="156">
                        <c:v>9</c:v>
                      </c:pt>
                      <c:pt idx="157">
                        <c:v>9</c:v>
                      </c:pt>
                      <c:pt idx="158">
                        <c:v>9</c:v>
                      </c:pt>
                      <c:pt idx="159">
                        <c:v>13</c:v>
                      </c:pt>
                      <c:pt idx="160">
                        <c:v>1</c:v>
                      </c:pt>
                      <c:pt idx="161">
                        <c:v>1</c:v>
                      </c:pt>
                      <c:pt idx="162">
                        <c:v>10</c:v>
                      </c:pt>
                      <c:pt idx="163">
                        <c:v>7</c:v>
                      </c:pt>
                      <c:pt idx="164">
                        <c:v>10</c:v>
                      </c:pt>
                      <c:pt idx="165">
                        <c:v>10</c:v>
                      </c:pt>
                      <c:pt idx="166">
                        <c:v>6</c:v>
                      </c:pt>
                      <c:pt idx="167">
                        <c:v>9</c:v>
                      </c:pt>
                      <c:pt idx="168">
                        <c:v>5</c:v>
                      </c:pt>
                      <c:pt idx="169">
                        <c:v>14</c:v>
                      </c:pt>
                      <c:pt idx="170">
                        <c:v>5</c:v>
                      </c:pt>
                      <c:pt idx="171">
                        <c:v>9</c:v>
                      </c:pt>
                      <c:pt idx="172">
                        <c:v>1</c:v>
                      </c:pt>
                      <c:pt idx="173">
                        <c:v>7</c:v>
                      </c:pt>
                      <c:pt idx="174">
                        <c:v>7</c:v>
                      </c:pt>
                      <c:pt idx="175">
                        <c:v>4</c:v>
                      </c:pt>
                      <c:pt idx="176">
                        <c:v>4</c:v>
                      </c:pt>
                      <c:pt idx="177">
                        <c:v>7</c:v>
                      </c:pt>
                      <c:pt idx="178">
                        <c:v>1</c:v>
                      </c:pt>
                      <c:pt idx="179">
                        <c:v>1</c:v>
                      </c:pt>
                      <c:pt idx="180">
                        <c:v>1</c:v>
                      </c:pt>
                      <c:pt idx="181">
                        <c:v>9</c:v>
                      </c:pt>
                      <c:pt idx="182">
                        <c:v>5</c:v>
                      </c:pt>
                      <c:pt idx="183">
                        <c:v>5</c:v>
                      </c:pt>
                      <c:pt idx="184">
                        <c:v>2</c:v>
                      </c:pt>
                      <c:pt idx="185">
                        <c:v>10</c:v>
                      </c:pt>
                      <c:pt idx="186">
                        <c:v>10</c:v>
                      </c:pt>
                      <c:pt idx="187">
                        <c:v>7</c:v>
                      </c:pt>
                      <c:pt idx="188">
                        <c:v>7</c:v>
                      </c:pt>
                      <c:pt idx="189">
                        <c:v>7</c:v>
                      </c:pt>
                      <c:pt idx="190">
                        <c:v>7</c:v>
                      </c:pt>
                      <c:pt idx="191">
                        <c:v>7</c:v>
                      </c:pt>
                      <c:pt idx="192">
                        <c:v>7</c:v>
                      </c:pt>
                      <c:pt idx="193">
                        <c:v>7</c:v>
                      </c:pt>
                      <c:pt idx="194">
                        <c:v>2</c:v>
                      </c:pt>
                      <c:pt idx="195">
                        <c:v>2</c:v>
                      </c:pt>
                      <c:pt idx="196">
                        <c:v>10</c:v>
                      </c:pt>
                      <c:pt idx="197">
                        <c:v>7</c:v>
                      </c:pt>
                      <c:pt idx="198">
                        <c:v>12</c:v>
                      </c:pt>
                      <c:pt idx="199">
                        <c:v>2</c:v>
                      </c:pt>
                      <c:pt idx="200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Stations!$Q$4:$Q$204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14.32851666344215</c:v>
                      </c:pt>
                      <c:pt idx="1">
                        <c:v>18.10146617411371</c:v>
                      </c:pt>
                      <c:pt idx="2">
                        <c:v>0</c:v>
                      </c:pt>
                      <c:pt idx="3">
                        <c:v>25.169271662388471</c:v>
                      </c:pt>
                      <c:pt idx="4">
                        <c:v>18.272019846810164</c:v>
                      </c:pt>
                      <c:pt idx="5">
                        <c:v>23.892747871558569</c:v>
                      </c:pt>
                      <c:pt idx="6">
                        <c:v>11.95370989240439</c:v>
                      </c:pt>
                      <c:pt idx="7">
                        <c:v>11.95370989240439</c:v>
                      </c:pt>
                      <c:pt idx="8">
                        <c:v>0</c:v>
                      </c:pt>
                      <c:pt idx="9">
                        <c:v>17.202580527009243</c:v>
                      </c:pt>
                      <c:pt idx="10">
                        <c:v>17.206257407474297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12.207266500463387</c:v>
                      </c:pt>
                      <c:pt idx="14">
                        <c:v>14.414358252050343</c:v>
                      </c:pt>
                      <c:pt idx="15">
                        <c:v>7.3942403427380601</c:v>
                      </c:pt>
                      <c:pt idx="16">
                        <c:v>7.5922817932054816</c:v>
                      </c:pt>
                      <c:pt idx="17">
                        <c:v>4.4400216314042273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15.719708275203894</c:v>
                      </c:pt>
                      <c:pt idx="33">
                        <c:v>15.719708275203894</c:v>
                      </c:pt>
                      <c:pt idx="34">
                        <c:v>6.2024445305607276</c:v>
                      </c:pt>
                      <c:pt idx="35">
                        <c:v>6.2024445305607276</c:v>
                      </c:pt>
                      <c:pt idx="36">
                        <c:v>18.10146617411371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19.493207156682196</c:v>
                      </c:pt>
                      <c:pt idx="40">
                        <c:v>19.493207156682196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31.102264633001372</c:v>
                      </c:pt>
                      <c:pt idx="45">
                        <c:v>31.102264633001372</c:v>
                      </c:pt>
                      <c:pt idx="46">
                        <c:v>13.663960058279971</c:v>
                      </c:pt>
                      <c:pt idx="47">
                        <c:v>6.0466696464920027</c:v>
                      </c:pt>
                      <c:pt idx="48">
                        <c:v>6.0466696464920027</c:v>
                      </c:pt>
                      <c:pt idx="49">
                        <c:v>6.0466696464920027</c:v>
                      </c:pt>
                      <c:pt idx="50">
                        <c:v>18.272019846810174</c:v>
                      </c:pt>
                      <c:pt idx="51">
                        <c:v>18.272019846810174</c:v>
                      </c:pt>
                      <c:pt idx="52">
                        <c:v>12.207266500463387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15.537161004420877</c:v>
                      </c:pt>
                      <c:pt idx="56">
                        <c:v>15.537161004420877</c:v>
                      </c:pt>
                      <c:pt idx="57">
                        <c:v>26.92096007219585</c:v>
                      </c:pt>
                      <c:pt idx="58">
                        <c:v>0</c:v>
                      </c:pt>
                      <c:pt idx="59">
                        <c:v>0.39924983705429584</c:v>
                      </c:pt>
                      <c:pt idx="60">
                        <c:v>0.39924983705429584</c:v>
                      </c:pt>
                      <c:pt idx="61">
                        <c:v>6.4028626828168136</c:v>
                      </c:pt>
                      <c:pt idx="62">
                        <c:v>6.4028626828168136</c:v>
                      </c:pt>
                      <c:pt idx="63">
                        <c:v>6.4028626828168136</c:v>
                      </c:pt>
                      <c:pt idx="64">
                        <c:v>6.4028626828168136</c:v>
                      </c:pt>
                      <c:pt idx="65">
                        <c:v>0</c:v>
                      </c:pt>
                      <c:pt idx="66">
                        <c:v>12.207266500463467</c:v>
                      </c:pt>
                      <c:pt idx="67">
                        <c:v>12.207266500463467</c:v>
                      </c:pt>
                      <c:pt idx="68">
                        <c:v>18.10146617411371</c:v>
                      </c:pt>
                      <c:pt idx="69">
                        <c:v>0</c:v>
                      </c:pt>
                      <c:pt idx="70">
                        <c:v>21.473576537130015</c:v>
                      </c:pt>
                      <c:pt idx="71">
                        <c:v>16.776986816072032</c:v>
                      </c:pt>
                      <c:pt idx="72">
                        <c:v>6.8126337265984258</c:v>
                      </c:pt>
                      <c:pt idx="73">
                        <c:v>6.8126337265984258</c:v>
                      </c:pt>
                      <c:pt idx="74">
                        <c:v>17.993264340606409</c:v>
                      </c:pt>
                      <c:pt idx="75">
                        <c:v>17.993264340606409</c:v>
                      </c:pt>
                      <c:pt idx="76">
                        <c:v>6.1358458180461604</c:v>
                      </c:pt>
                      <c:pt idx="77">
                        <c:v>17.828513783268114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22.668549656738456</c:v>
                      </c:pt>
                      <c:pt idx="81">
                        <c:v>0</c:v>
                      </c:pt>
                      <c:pt idx="82">
                        <c:v>16.272324675609781</c:v>
                      </c:pt>
                      <c:pt idx="83">
                        <c:v>18.101466174113764</c:v>
                      </c:pt>
                      <c:pt idx="84">
                        <c:v>6.7150719850685814</c:v>
                      </c:pt>
                      <c:pt idx="85">
                        <c:v>6.7150719850685814</c:v>
                      </c:pt>
                      <c:pt idx="86">
                        <c:v>17.202670803751385</c:v>
                      </c:pt>
                      <c:pt idx="87">
                        <c:v>17.206257407474297</c:v>
                      </c:pt>
                      <c:pt idx="88">
                        <c:v>12.207266500463467</c:v>
                      </c:pt>
                      <c:pt idx="89">
                        <c:v>12.207266500463467</c:v>
                      </c:pt>
                      <c:pt idx="90">
                        <c:v>12.207266500463467</c:v>
                      </c:pt>
                      <c:pt idx="91">
                        <c:v>12.207266500463467</c:v>
                      </c:pt>
                      <c:pt idx="92">
                        <c:v>12.207266500463467</c:v>
                      </c:pt>
                      <c:pt idx="93">
                        <c:v>12.207266500463467</c:v>
                      </c:pt>
                      <c:pt idx="94">
                        <c:v>23.393719512537299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16.242108295141094</c:v>
                      </c:pt>
                      <c:pt idx="99">
                        <c:v>16.059990627253242</c:v>
                      </c:pt>
                      <c:pt idx="100">
                        <c:v>12.31334342306797</c:v>
                      </c:pt>
                      <c:pt idx="101">
                        <c:v>3.2717205911862188</c:v>
                      </c:pt>
                      <c:pt idx="102">
                        <c:v>3.2717205911862188</c:v>
                      </c:pt>
                      <c:pt idx="103">
                        <c:v>14.076769632062963</c:v>
                      </c:pt>
                      <c:pt idx="104">
                        <c:v>7.8643592897322501</c:v>
                      </c:pt>
                      <c:pt idx="105">
                        <c:v>6.6001261044983499</c:v>
                      </c:pt>
                      <c:pt idx="106">
                        <c:v>6.6001261044983499</c:v>
                      </c:pt>
                      <c:pt idx="107">
                        <c:v>6.6001261044983499</c:v>
                      </c:pt>
                      <c:pt idx="108">
                        <c:v>3.5767469746567633</c:v>
                      </c:pt>
                      <c:pt idx="109">
                        <c:v>0.39706453299412447</c:v>
                      </c:pt>
                      <c:pt idx="110">
                        <c:v>0.39706453299412447</c:v>
                      </c:pt>
                      <c:pt idx="111">
                        <c:v>1.4591394078330895</c:v>
                      </c:pt>
                      <c:pt idx="112">
                        <c:v>1.4591394078330895</c:v>
                      </c:pt>
                      <c:pt idx="113">
                        <c:v>1.4591394078330895</c:v>
                      </c:pt>
                      <c:pt idx="114">
                        <c:v>1.4591394078330895</c:v>
                      </c:pt>
                      <c:pt idx="115">
                        <c:v>1.4591394078330895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12.769065689263686</c:v>
                      </c:pt>
                      <c:pt idx="119">
                        <c:v>0.37046146171207428</c:v>
                      </c:pt>
                      <c:pt idx="120">
                        <c:v>1.7793641715756028</c:v>
                      </c:pt>
                      <c:pt idx="121">
                        <c:v>17.202670803751356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11.953709892404364</c:v>
                      </c:pt>
                      <c:pt idx="126">
                        <c:v>0.38113235252513644</c:v>
                      </c:pt>
                      <c:pt idx="127">
                        <c:v>0.38113235252513644</c:v>
                      </c:pt>
                      <c:pt idx="128">
                        <c:v>0.38113235252513644</c:v>
                      </c:pt>
                      <c:pt idx="129">
                        <c:v>0.38113235252513644</c:v>
                      </c:pt>
                      <c:pt idx="130">
                        <c:v>0.38113235252513644</c:v>
                      </c:pt>
                      <c:pt idx="131">
                        <c:v>0</c:v>
                      </c:pt>
                      <c:pt idx="132">
                        <c:v>18.272019846810164</c:v>
                      </c:pt>
                      <c:pt idx="133">
                        <c:v>6.7150719850685814</c:v>
                      </c:pt>
                      <c:pt idx="134">
                        <c:v>3.2717205911862188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16.272324675609781</c:v>
                      </c:pt>
                      <c:pt idx="139">
                        <c:v>19.493207156682153</c:v>
                      </c:pt>
                      <c:pt idx="140">
                        <c:v>19.49320715668215</c:v>
                      </c:pt>
                      <c:pt idx="141">
                        <c:v>11.953709892404364</c:v>
                      </c:pt>
                      <c:pt idx="142">
                        <c:v>11.953709892404364</c:v>
                      </c:pt>
                      <c:pt idx="143">
                        <c:v>0</c:v>
                      </c:pt>
                      <c:pt idx="144">
                        <c:v>1.4325796676259328</c:v>
                      </c:pt>
                      <c:pt idx="145">
                        <c:v>1.4325796676259328</c:v>
                      </c:pt>
                      <c:pt idx="146">
                        <c:v>6.7150719850685814</c:v>
                      </c:pt>
                      <c:pt idx="147">
                        <c:v>17.202580527009243</c:v>
                      </c:pt>
                      <c:pt idx="148">
                        <c:v>7.8643592897322501</c:v>
                      </c:pt>
                      <c:pt idx="149">
                        <c:v>19.493207156682185</c:v>
                      </c:pt>
                      <c:pt idx="150">
                        <c:v>19.493207156682203</c:v>
                      </c:pt>
                      <c:pt idx="151">
                        <c:v>28.026566860941973</c:v>
                      </c:pt>
                      <c:pt idx="152">
                        <c:v>27.729738134674164</c:v>
                      </c:pt>
                      <c:pt idx="153">
                        <c:v>22.668431263619613</c:v>
                      </c:pt>
                      <c:pt idx="154">
                        <c:v>0</c:v>
                      </c:pt>
                      <c:pt idx="155">
                        <c:v>17.405387669268297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19.493314069171152</c:v>
                      </c:pt>
                      <c:pt idx="161">
                        <c:v>17.405387669268297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0.39706453299412447</c:v>
                      </c:pt>
                      <c:pt idx="169">
                        <c:v>-8.0222762086035786</c:v>
                      </c:pt>
                      <c:pt idx="170">
                        <c:v>0.34392879789431308</c:v>
                      </c:pt>
                      <c:pt idx="171">
                        <c:v>0</c:v>
                      </c:pt>
                      <c:pt idx="172">
                        <c:v>15.339567927337368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1.2957444257907218</c:v>
                      </c:pt>
                      <c:pt idx="176">
                        <c:v>1.2812596649218237</c:v>
                      </c:pt>
                      <c:pt idx="177">
                        <c:v>0</c:v>
                      </c:pt>
                      <c:pt idx="178">
                        <c:v>22.854316437488269</c:v>
                      </c:pt>
                      <c:pt idx="179">
                        <c:v>17.459081269121647</c:v>
                      </c:pt>
                      <c:pt idx="180">
                        <c:v>25.881246211307051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5.8316226124769006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6.0466696464920151</c:v>
                      </c:pt>
                      <c:pt idx="195">
                        <c:v>6.0466696464920151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-2.6042067302731464</c:v>
                      </c:pt>
                      <c:pt idx="199">
                        <c:v>12.365417423720087</c:v>
                      </c:pt>
                      <c:pt idx="200">
                        <c:v>12.365417423720087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1CA3-4373-8076-BC9FFCC8519C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Stations!$R$3</c15:sqref>
                        </c15:formulaRef>
                      </c:ext>
                    </c:extLst>
                    <c:strCache>
                      <c:ptCount val="1"/>
                      <c:pt idx="0">
                        <c:v>Carbon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Stations!$J$4:$J$204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1</c:v>
                      </c:pt>
                      <c:pt idx="1">
                        <c:v>1</c:v>
                      </c:pt>
                      <c:pt idx="2">
                        <c:v>10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1</c:v>
                      </c:pt>
                      <c:pt idx="6">
                        <c:v>2</c:v>
                      </c:pt>
                      <c:pt idx="7">
                        <c:v>2</c:v>
                      </c:pt>
                      <c:pt idx="8">
                        <c:v>10</c:v>
                      </c:pt>
                      <c:pt idx="9">
                        <c:v>1</c:v>
                      </c:pt>
                      <c:pt idx="10">
                        <c:v>1</c:v>
                      </c:pt>
                      <c:pt idx="11">
                        <c:v>7</c:v>
                      </c:pt>
                      <c:pt idx="12">
                        <c:v>7</c:v>
                      </c:pt>
                      <c:pt idx="13">
                        <c:v>2</c:v>
                      </c:pt>
                      <c:pt idx="14">
                        <c:v>1</c:v>
                      </c:pt>
                      <c:pt idx="15">
                        <c:v>2</c:v>
                      </c:pt>
                      <c:pt idx="16">
                        <c:v>2</c:v>
                      </c:pt>
                      <c:pt idx="17">
                        <c:v>3</c:v>
                      </c:pt>
                      <c:pt idx="18">
                        <c:v>6</c:v>
                      </c:pt>
                      <c:pt idx="19">
                        <c:v>6</c:v>
                      </c:pt>
                      <c:pt idx="20">
                        <c:v>11</c:v>
                      </c:pt>
                      <c:pt idx="21">
                        <c:v>11</c:v>
                      </c:pt>
                      <c:pt idx="22">
                        <c:v>9</c:v>
                      </c:pt>
                      <c:pt idx="23">
                        <c:v>9</c:v>
                      </c:pt>
                      <c:pt idx="24">
                        <c:v>9</c:v>
                      </c:pt>
                      <c:pt idx="25">
                        <c:v>9</c:v>
                      </c:pt>
                      <c:pt idx="26">
                        <c:v>12</c:v>
                      </c:pt>
                      <c:pt idx="27">
                        <c:v>12</c:v>
                      </c:pt>
                      <c:pt idx="28">
                        <c:v>11</c:v>
                      </c:pt>
                      <c:pt idx="29">
                        <c:v>4</c:v>
                      </c:pt>
                      <c:pt idx="30">
                        <c:v>4</c:v>
                      </c:pt>
                      <c:pt idx="31">
                        <c:v>11</c:v>
                      </c:pt>
                      <c:pt idx="32">
                        <c:v>1</c:v>
                      </c:pt>
                      <c:pt idx="33">
                        <c:v>1</c:v>
                      </c:pt>
                      <c:pt idx="34">
                        <c:v>2</c:v>
                      </c:pt>
                      <c:pt idx="35">
                        <c:v>2</c:v>
                      </c:pt>
                      <c:pt idx="36">
                        <c:v>1</c:v>
                      </c:pt>
                      <c:pt idx="37">
                        <c:v>6</c:v>
                      </c:pt>
                      <c:pt idx="38">
                        <c:v>6</c:v>
                      </c:pt>
                      <c:pt idx="39">
                        <c:v>1</c:v>
                      </c:pt>
                      <c:pt idx="40">
                        <c:v>1</c:v>
                      </c:pt>
                      <c:pt idx="41">
                        <c:v>9</c:v>
                      </c:pt>
                      <c:pt idx="42">
                        <c:v>7</c:v>
                      </c:pt>
                      <c:pt idx="43">
                        <c:v>13</c:v>
                      </c:pt>
                      <c:pt idx="44">
                        <c:v>2</c:v>
                      </c:pt>
                      <c:pt idx="45">
                        <c:v>2</c:v>
                      </c:pt>
                      <c:pt idx="46">
                        <c:v>2</c:v>
                      </c:pt>
                      <c:pt idx="47">
                        <c:v>2</c:v>
                      </c:pt>
                      <c:pt idx="48">
                        <c:v>2</c:v>
                      </c:pt>
                      <c:pt idx="49">
                        <c:v>2</c:v>
                      </c:pt>
                      <c:pt idx="50">
                        <c:v>1</c:v>
                      </c:pt>
                      <c:pt idx="51">
                        <c:v>1</c:v>
                      </c:pt>
                      <c:pt idx="52">
                        <c:v>2</c:v>
                      </c:pt>
                      <c:pt idx="53">
                        <c:v>13</c:v>
                      </c:pt>
                      <c:pt idx="54">
                        <c:v>6</c:v>
                      </c:pt>
                      <c:pt idx="55">
                        <c:v>1</c:v>
                      </c:pt>
                      <c:pt idx="56">
                        <c:v>1</c:v>
                      </c:pt>
                      <c:pt idx="57">
                        <c:v>1</c:v>
                      </c:pt>
                      <c:pt idx="58">
                        <c:v>7</c:v>
                      </c:pt>
                      <c:pt idx="59">
                        <c:v>5</c:v>
                      </c:pt>
                      <c:pt idx="60">
                        <c:v>5</c:v>
                      </c:pt>
                      <c:pt idx="61">
                        <c:v>2</c:v>
                      </c:pt>
                      <c:pt idx="62">
                        <c:v>2</c:v>
                      </c:pt>
                      <c:pt idx="63">
                        <c:v>2</c:v>
                      </c:pt>
                      <c:pt idx="64">
                        <c:v>2</c:v>
                      </c:pt>
                      <c:pt idx="65">
                        <c:v>11</c:v>
                      </c:pt>
                      <c:pt idx="66">
                        <c:v>2</c:v>
                      </c:pt>
                      <c:pt idx="67">
                        <c:v>2</c:v>
                      </c:pt>
                      <c:pt idx="68">
                        <c:v>1</c:v>
                      </c:pt>
                      <c:pt idx="69">
                        <c:v>9</c:v>
                      </c:pt>
                      <c:pt idx="70">
                        <c:v>1</c:v>
                      </c:pt>
                      <c:pt idx="71">
                        <c:v>1</c:v>
                      </c:pt>
                      <c:pt idx="72">
                        <c:v>2</c:v>
                      </c:pt>
                      <c:pt idx="73">
                        <c:v>2</c:v>
                      </c:pt>
                      <c:pt idx="74">
                        <c:v>1</c:v>
                      </c:pt>
                      <c:pt idx="75">
                        <c:v>1</c:v>
                      </c:pt>
                      <c:pt idx="76">
                        <c:v>2</c:v>
                      </c:pt>
                      <c:pt idx="77">
                        <c:v>1</c:v>
                      </c:pt>
                      <c:pt idx="78">
                        <c:v>13</c:v>
                      </c:pt>
                      <c:pt idx="79">
                        <c:v>13</c:v>
                      </c:pt>
                      <c:pt idx="80">
                        <c:v>1</c:v>
                      </c:pt>
                      <c:pt idx="81">
                        <c:v>6</c:v>
                      </c:pt>
                      <c:pt idx="82">
                        <c:v>1</c:v>
                      </c:pt>
                      <c:pt idx="83">
                        <c:v>1</c:v>
                      </c:pt>
                      <c:pt idx="84">
                        <c:v>2</c:v>
                      </c:pt>
                      <c:pt idx="85">
                        <c:v>2</c:v>
                      </c:pt>
                      <c:pt idx="86">
                        <c:v>1</c:v>
                      </c:pt>
                      <c:pt idx="87">
                        <c:v>1</c:v>
                      </c:pt>
                      <c:pt idx="88">
                        <c:v>2</c:v>
                      </c:pt>
                      <c:pt idx="89">
                        <c:v>2</c:v>
                      </c:pt>
                      <c:pt idx="90">
                        <c:v>2</c:v>
                      </c:pt>
                      <c:pt idx="91">
                        <c:v>2</c:v>
                      </c:pt>
                      <c:pt idx="92">
                        <c:v>2</c:v>
                      </c:pt>
                      <c:pt idx="93">
                        <c:v>2</c:v>
                      </c:pt>
                      <c:pt idx="94">
                        <c:v>1</c:v>
                      </c:pt>
                      <c:pt idx="95">
                        <c:v>11</c:v>
                      </c:pt>
                      <c:pt idx="96">
                        <c:v>11</c:v>
                      </c:pt>
                      <c:pt idx="97">
                        <c:v>7</c:v>
                      </c:pt>
                      <c:pt idx="98">
                        <c:v>1</c:v>
                      </c:pt>
                      <c:pt idx="99">
                        <c:v>1</c:v>
                      </c:pt>
                      <c:pt idx="100">
                        <c:v>2</c:v>
                      </c:pt>
                      <c:pt idx="101">
                        <c:v>3</c:v>
                      </c:pt>
                      <c:pt idx="102">
                        <c:v>3</c:v>
                      </c:pt>
                      <c:pt idx="103">
                        <c:v>2</c:v>
                      </c:pt>
                      <c:pt idx="104">
                        <c:v>2</c:v>
                      </c:pt>
                      <c:pt idx="105">
                        <c:v>4</c:v>
                      </c:pt>
                      <c:pt idx="106">
                        <c:v>4</c:v>
                      </c:pt>
                      <c:pt idx="107">
                        <c:v>4</c:v>
                      </c:pt>
                      <c:pt idx="108">
                        <c:v>3</c:v>
                      </c:pt>
                      <c:pt idx="109">
                        <c:v>5</c:v>
                      </c:pt>
                      <c:pt idx="110">
                        <c:v>5</c:v>
                      </c:pt>
                      <c:pt idx="111">
                        <c:v>4</c:v>
                      </c:pt>
                      <c:pt idx="112">
                        <c:v>4</c:v>
                      </c:pt>
                      <c:pt idx="113">
                        <c:v>4</c:v>
                      </c:pt>
                      <c:pt idx="114">
                        <c:v>4</c:v>
                      </c:pt>
                      <c:pt idx="115">
                        <c:v>4</c:v>
                      </c:pt>
                      <c:pt idx="116">
                        <c:v>7</c:v>
                      </c:pt>
                      <c:pt idx="117">
                        <c:v>14</c:v>
                      </c:pt>
                      <c:pt idx="118">
                        <c:v>2</c:v>
                      </c:pt>
                      <c:pt idx="119">
                        <c:v>5</c:v>
                      </c:pt>
                      <c:pt idx="120">
                        <c:v>4</c:v>
                      </c:pt>
                      <c:pt idx="121">
                        <c:v>1</c:v>
                      </c:pt>
                      <c:pt idx="122">
                        <c:v>5</c:v>
                      </c:pt>
                      <c:pt idx="123">
                        <c:v>5</c:v>
                      </c:pt>
                      <c:pt idx="124">
                        <c:v>11</c:v>
                      </c:pt>
                      <c:pt idx="125">
                        <c:v>2</c:v>
                      </c:pt>
                      <c:pt idx="126">
                        <c:v>5</c:v>
                      </c:pt>
                      <c:pt idx="127">
                        <c:v>5</c:v>
                      </c:pt>
                      <c:pt idx="128">
                        <c:v>5</c:v>
                      </c:pt>
                      <c:pt idx="129">
                        <c:v>5</c:v>
                      </c:pt>
                      <c:pt idx="130">
                        <c:v>5</c:v>
                      </c:pt>
                      <c:pt idx="131">
                        <c:v>11</c:v>
                      </c:pt>
                      <c:pt idx="132">
                        <c:v>1</c:v>
                      </c:pt>
                      <c:pt idx="133">
                        <c:v>2</c:v>
                      </c:pt>
                      <c:pt idx="134">
                        <c:v>3</c:v>
                      </c:pt>
                      <c:pt idx="135">
                        <c:v>14</c:v>
                      </c:pt>
                      <c:pt idx="136">
                        <c:v>9</c:v>
                      </c:pt>
                      <c:pt idx="137">
                        <c:v>9</c:v>
                      </c:pt>
                      <c:pt idx="138">
                        <c:v>1</c:v>
                      </c:pt>
                      <c:pt idx="139">
                        <c:v>1</c:v>
                      </c:pt>
                      <c:pt idx="140">
                        <c:v>1</c:v>
                      </c:pt>
                      <c:pt idx="141">
                        <c:v>2</c:v>
                      </c:pt>
                      <c:pt idx="142">
                        <c:v>2</c:v>
                      </c:pt>
                      <c:pt idx="143">
                        <c:v>13</c:v>
                      </c:pt>
                      <c:pt idx="144">
                        <c:v>4</c:v>
                      </c:pt>
                      <c:pt idx="145">
                        <c:v>4</c:v>
                      </c:pt>
                      <c:pt idx="146">
                        <c:v>2</c:v>
                      </c:pt>
                      <c:pt idx="147">
                        <c:v>1</c:v>
                      </c:pt>
                      <c:pt idx="148">
                        <c:v>2</c:v>
                      </c:pt>
                      <c:pt idx="149">
                        <c:v>1</c:v>
                      </c:pt>
                      <c:pt idx="150">
                        <c:v>1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1</c:v>
                      </c:pt>
                      <c:pt idx="154">
                        <c:v>7</c:v>
                      </c:pt>
                      <c:pt idx="155">
                        <c:v>1</c:v>
                      </c:pt>
                      <c:pt idx="156">
                        <c:v>9</c:v>
                      </c:pt>
                      <c:pt idx="157">
                        <c:v>9</c:v>
                      </c:pt>
                      <c:pt idx="158">
                        <c:v>9</c:v>
                      </c:pt>
                      <c:pt idx="159">
                        <c:v>13</c:v>
                      </c:pt>
                      <c:pt idx="160">
                        <c:v>1</c:v>
                      </c:pt>
                      <c:pt idx="161">
                        <c:v>1</c:v>
                      </c:pt>
                      <c:pt idx="162">
                        <c:v>10</c:v>
                      </c:pt>
                      <c:pt idx="163">
                        <c:v>7</c:v>
                      </c:pt>
                      <c:pt idx="164">
                        <c:v>10</c:v>
                      </c:pt>
                      <c:pt idx="165">
                        <c:v>10</c:v>
                      </c:pt>
                      <c:pt idx="166">
                        <c:v>6</c:v>
                      </c:pt>
                      <c:pt idx="167">
                        <c:v>9</c:v>
                      </c:pt>
                      <c:pt idx="168">
                        <c:v>5</c:v>
                      </c:pt>
                      <c:pt idx="169">
                        <c:v>14</c:v>
                      </c:pt>
                      <c:pt idx="170">
                        <c:v>5</c:v>
                      </c:pt>
                      <c:pt idx="171">
                        <c:v>9</c:v>
                      </c:pt>
                      <c:pt idx="172">
                        <c:v>1</c:v>
                      </c:pt>
                      <c:pt idx="173">
                        <c:v>7</c:v>
                      </c:pt>
                      <c:pt idx="174">
                        <c:v>7</c:v>
                      </c:pt>
                      <c:pt idx="175">
                        <c:v>4</c:v>
                      </c:pt>
                      <c:pt idx="176">
                        <c:v>4</c:v>
                      </c:pt>
                      <c:pt idx="177">
                        <c:v>7</c:v>
                      </c:pt>
                      <c:pt idx="178">
                        <c:v>1</c:v>
                      </c:pt>
                      <c:pt idx="179">
                        <c:v>1</c:v>
                      </c:pt>
                      <c:pt idx="180">
                        <c:v>1</c:v>
                      </c:pt>
                      <c:pt idx="181">
                        <c:v>9</c:v>
                      </c:pt>
                      <c:pt idx="182">
                        <c:v>5</c:v>
                      </c:pt>
                      <c:pt idx="183">
                        <c:v>5</c:v>
                      </c:pt>
                      <c:pt idx="184">
                        <c:v>2</c:v>
                      </c:pt>
                      <c:pt idx="185">
                        <c:v>10</c:v>
                      </c:pt>
                      <c:pt idx="186">
                        <c:v>10</c:v>
                      </c:pt>
                      <c:pt idx="187">
                        <c:v>7</c:v>
                      </c:pt>
                      <c:pt idx="188">
                        <c:v>7</c:v>
                      </c:pt>
                      <c:pt idx="189">
                        <c:v>7</c:v>
                      </c:pt>
                      <c:pt idx="190">
                        <c:v>7</c:v>
                      </c:pt>
                      <c:pt idx="191">
                        <c:v>7</c:v>
                      </c:pt>
                      <c:pt idx="192">
                        <c:v>7</c:v>
                      </c:pt>
                      <c:pt idx="193">
                        <c:v>7</c:v>
                      </c:pt>
                      <c:pt idx="194">
                        <c:v>2</c:v>
                      </c:pt>
                      <c:pt idx="195">
                        <c:v>2</c:v>
                      </c:pt>
                      <c:pt idx="196">
                        <c:v>10</c:v>
                      </c:pt>
                      <c:pt idx="197">
                        <c:v>7</c:v>
                      </c:pt>
                      <c:pt idx="198">
                        <c:v>12</c:v>
                      </c:pt>
                      <c:pt idx="199">
                        <c:v>2</c:v>
                      </c:pt>
                      <c:pt idx="200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Stations!$R$4:$R$204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1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1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1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1</c:v>
                      </c:pt>
                      <c:pt idx="21">
                        <c:v>0</c:v>
                      </c:pt>
                      <c:pt idx="22">
                        <c:v>1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1</c:v>
                      </c:pt>
                      <c:pt idx="27">
                        <c:v>1</c:v>
                      </c:pt>
                      <c:pt idx="28">
                        <c:v>0</c:v>
                      </c:pt>
                      <c:pt idx="29">
                        <c:v>1</c:v>
                      </c:pt>
                      <c:pt idx="30">
                        <c:v>1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1</c:v>
                      </c:pt>
                      <c:pt idx="38">
                        <c:v>1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1</c:v>
                      </c:pt>
                      <c:pt idx="42">
                        <c:v>1</c:v>
                      </c:pt>
                      <c:pt idx="43">
                        <c:v>1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1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1</c:v>
                      </c:pt>
                      <c:pt idx="54">
                        <c:v>1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1</c:v>
                      </c:pt>
                      <c:pt idx="59">
                        <c:v>1</c:v>
                      </c:pt>
                      <c:pt idx="60">
                        <c:v>1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1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1</c:v>
                      </c:pt>
                      <c:pt idx="79">
                        <c:v>1</c:v>
                      </c:pt>
                      <c:pt idx="80">
                        <c:v>0</c:v>
                      </c:pt>
                      <c:pt idx="81">
                        <c:v>1</c:v>
                      </c:pt>
                      <c:pt idx="82">
                        <c:v>0</c:v>
                      </c:pt>
                      <c:pt idx="83">
                        <c:v>1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1</c:v>
                      </c:pt>
                      <c:pt idx="96">
                        <c:v>1</c:v>
                      </c:pt>
                      <c:pt idx="97">
                        <c:v>1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1</c:v>
                      </c:pt>
                      <c:pt idx="101">
                        <c:v>1</c:v>
                      </c:pt>
                      <c:pt idx="102">
                        <c:v>1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1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0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1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1</c:v>
                      </c:pt>
                      <c:pt idx="120">
                        <c:v>1</c:v>
                      </c:pt>
                      <c:pt idx="121">
                        <c:v>0</c:v>
                      </c:pt>
                      <c:pt idx="122">
                        <c:v>1</c:v>
                      </c:pt>
                      <c:pt idx="123">
                        <c:v>1</c:v>
                      </c:pt>
                      <c:pt idx="124">
                        <c:v>1</c:v>
                      </c:pt>
                      <c:pt idx="125">
                        <c:v>0</c:v>
                      </c:pt>
                      <c:pt idx="126">
                        <c:v>1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0</c:v>
                      </c:pt>
                      <c:pt idx="131">
                        <c:v>1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1</c:v>
                      </c:pt>
                      <c:pt idx="135">
                        <c:v>1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1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1</c:v>
                      </c:pt>
                      <c:pt idx="157">
                        <c:v>0</c:v>
                      </c:pt>
                      <c:pt idx="158">
                        <c:v>1</c:v>
                      </c:pt>
                      <c:pt idx="159">
                        <c:v>1</c:v>
                      </c:pt>
                      <c:pt idx="160">
                        <c:v>0</c:v>
                      </c:pt>
                      <c:pt idx="161">
                        <c:v>1</c:v>
                      </c:pt>
                      <c:pt idx="162">
                        <c:v>1</c:v>
                      </c:pt>
                      <c:pt idx="163">
                        <c:v>1</c:v>
                      </c:pt>
                      <c:pt idx="164">
                        <c:v>1</c:v>
                      </c:pt>
                      <c:pt idx="165">
                        <c:v>0</c:v>
                      </c:pt>
                      <c:pt idx="166">
                        <c:v>1</c:v>
                      </c:pt>
                      <c:pt idx="167">
                        <c:v>1</c:v>
                      </c:pt>
                      <c:pt idx="168">
                        <c:v>1</c:v>
                      </c:pt>
                      <c:pt idx="169">
                        <c:v>1</c:v>
                      </c:pt>
                      <c:pt idx="170">
                        <c:v>1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1</c:v>
                      </c:pt>
                      <c:pt idx="174">
                        <c:v>1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1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1</c:v>
                      </c:pt>
                      <c:pt idx="182">
                        <c:v>1</c:v>
                      </c:pt>
                      <c:pt idx="183">
                        <c:v>1</c:v>
                      </c:pt>
                      <c:pt idx="184">
                        <c:v>0</c:v>
                      </c:pt>
                      <c:pt idx="185">
                        <c:v>1</c:v>
                      </c:pt>
                      <c:pt idx="186">
                        <c:v>1</c:v>
                      </c:pt>
                      <c:pt idx="187">
                        <c:v>1</c:v>
                      </c:pt>
                      <c:pt idx="188">
                        <c:v>0</c:v>
                      </c:pt>
                      <c:pt idx="189">
                        <c:v>1</c:v>
                      </c:pt>
                      <c:pt idx="190">
                        <c:v>1</c:v>
                      </c:pt>
                      <c:pt idx="191">
                        <c:v>0</c:v>
                      </c:pt>
                      <c:pt idx="192">
                        <c:v>1</c:v>
                      </c:pt>
                      <c:pt idx="193">
                        <c:v>1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1</c:v>
                      </c:pt>
                      <c:pt idx="198">
                        <c:v>1</c:v>
                      </c:pt>
                      <c:pt idx="199">
                        <c:v>0</c:v>
                      </c:pt>
                      <c:pt idx="20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1CA3-4373-8076-BC9FFCC8519C}"/>
                  </c:ext>
                </c:extLst>
              </c15:ser>
            </c15:filteredScatterSeries>
          </c:ext>
        </c:extLst>
      </c:scatterChart>
      <c:valAx>
        <c:axId val="1027228432"/>
        <c:scaling>
          <c:orientation val="minMax"/>
          <c:max val="14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Zone 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5619536"/>
        <c:crosses val="autoZero"/>
        <c:crossBetween val="midCat"/>
        <c:majorUnit val="1"/>
      </c:valAx>
      <c:valAx>
        <c:axId val="1025619536"/>
        <c:scaling>
          <c:orientation val="minMax"/>
          <c:max val="60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Nodal Price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72284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RPI Zones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Stations!$N$3</c:f>
              <c:strCache>
                <c:ptCount val="1"/>
                <c:pt idx="0">
                  <c:v>YR Nodal Price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Stations!$L$4:$L$204</c:f>
              <c:numCache>
                <c:formatCode>General</c:formatCode>
                <c:ptCount val="201"/>
                <c:pt idx="0">
                  <c:v>3</c:v>
                </c:pt>
                <c:pt idx="1">
                  <c:v>6</c:v>
                </c:pt>
                <c:pt idx="2">
                  <c:v>20</c:v>
                </c:pt>
                <c:pt idx="3">
                  <c:v>7</c:v>
                </c:pt>
                <c:pt idx="4">
                  <c:v>6</c:v>
                </c:pt>
                <c:pt idx="5">
                  <c:v>7</c:v>
                </c:pt>
                <c:pt idx="6">
                  <c:v>12</c:v>
                </c:pt>
                <c:pt idx="7">
                  <c:v>12</c:v>
                </c:pt>
                <c:pt idx="8">
                  <c:v>20</c:v>
                </c:pt>
                <c:pt idx="9">
                  <c:v>4</c:v>
                </c:pt>
                <c:pt idx="10">
                  <c:v>4</c:v>
                </c:pt>
                <c:pt idx="11">
                  <c:v>18</c:v>
                </c:pt>
                <c:pt idx="12">
                  <c:v>18</c:v>
                </c:pt>
                <c:pt idx="13">
                  <c:v>12</c:v>
                </c:pt>
                <c:pt idx="14">
                  <c:v>3</c:v>
                </c:pt>
                <c:pt idx="15">
                  <c:v>12</c:v>
                </c:pt>
                <c:pt idx="16">
                  <c:v>12</c:v>
                </c:pt>
                <c:pt idx="17">
                  <c:v>15</c:v>
                </c:pt>
                <c:pt idx="18">
                  <c:v>18</c:v>
                </c:pt>
                <c:pt idx="19">
                  <c:v>18</c:v>
                </c:pt>
                <c:pt idx="20">
                  <c:v>20</c:v>
                </c:pt>
                <c:pt idx="21">
                  <c:v>20</c:v>
                </c:pt>
                <c:pt idx="22">
                  <c:v>21</c:v>
                </c:pt>
                <c:pt idx="23">
                  <c:v>21</c:v>
                </c:pt>
                <c:pt idx="24">
                  <c:v>21</c:v>
                </c:pt>
                <c:pt idx="25">
                  <c:v>21</c:v>
                </c:pt>
                <c:pt idx="26">
                  <c:v>21</c:v>
                </c:pt>
                <c:pt idx="27">
                  <c:v>21</c:v>
                </c:pt>
                <c:pt idx="28">
                  <c:v>21</c:v>
                </c:pt>
                <c:pt idx="29">
                  <c:v>17</c:v>
                </c:pt>
                <c:pt idx="30">
                  <c:v>17</c:v>
                </c:pt>
                <c:pt idx="31">
                  <c:v>21</c:v>
                </c:pt>
                <c:pt idx="32">
                  <c:v>3</c:v>
                </c:pt>
                <c:pt idx="33">
                  <c:v>3</c:v>
                </c:pt>
                <c:pt idx="34">
                  <c:v>13</c:v>
                </c:pt>
                <c:pt idx="35">
                  <c:v>13</c:v>
                </c:pt>
                <c:pt idx="36">
                  <c:v>6</c:v>
                </c:pt>
                <c:pt idx="37">
                  <c:v>18</c:v>
                </c:pt>
                <c:pt idx="38">
                  <c:v>18</c:v>
                </c:pt>
                <c:pt idx="39">
                  <c:v>6</c:v>
                </c:pt>
                <c:pt idx="40">
                  <c:v>6</c:v>
                </c:pt>
                <c:pt idx="41">
                  <c:v>21</c:v>
                </c:pt>
                <c:pt idx="42">
                  <c:v>17</c:v>
                </c:pt>
                <c:pt idx="43">
                  <c:v>19</c:v>
                </c:pt>
                <c:pt idx="44">
                  <c:v>11</c:v>
                </c:pt>
                <c:pt idx="45">
                  <c:v>11</c:v>
                </c:pt>
                <c:pt idx="46">
                  <c:v>10</c:v>
                </c:pt>
                <c:pt idx="47">
                  <c:v>13</c:v>
                </c:pt>
                <c:pt idx="48">
                  <c:v>13</c:v>
                </c:pt>
                <c:pt idx="49">
                  <c:v>13</c:v>
                </c:pt>
                <c:pt idx="50">
                  <c:v>6</c:v>
                </c:pt>
                <c:pt idx="51">
                  <c:v>6</c:v>
                </c:pt>
                <c:pt idx="52">
                  <c:v>12</c:v>
                </c:pt>
                <c:pt idx="53">
                  <c:v>19</c:v>
                </c:pt>
                <c:pt idx="54">
                  <c:v>18</c:v>
                </c:pt>
                <c:pt idx="55">
                  <c:v>3</c:v>
                </c:pt>
                <c:pt idx="56">
                  <c:v>3</c:v>
                </c:pt>
                <c:pt idx="57">
                  <c:v>1</c:v>
                </c:pt>
                <c:pt idx="58">
                  <c:v>17</c:v>
                </c:pt>
                <c:pt idx="59">
                  <c:v>18</c:v>
                </c:pt>
                <c:pt idx="60">
                  <c:v>18</c:v>
                </c:pt>
                <c:pt idx="61">
                  <c:v>13</c:v>
                </c:pt>
                <c:pt idx="62">
                  <c:v>13</c:v>
                </c:pt>
                <c:pt idx="63">
                  <c:v>13</c:v>
                </c:pt>
                <c:pt idx="64">
                  <c:v>13</c:v>
                </c:pt>
                <c:pt idx="65">
                  <c:v>21</c:v>
                </c:pt>
                <c:pt idx="66">
                  <c:v>12</c:v>
                </c:pt>
                <c:pt idx="67">
                  <c:v>12</c:v>
                </c:pt>
                <c:pt idx="68">
                  <c:v>6</c:v>
                </c:pt>
                <c:pt idx="69">
                  <c:v>17</c:v>
                </c:pt>
                <c:pt idx="70">
                  <c:v>5</c:v>
                </c:pt>
                <c:pt idx="71">
                  <c:v>3</c:v>
                </c:pt>
                <c:pt idx="72">
                  <c:v>14</c:v>
                </c:pt>
                <c:pt idx="73">
                  <c:v>14</c:v>
                </c:pt>
                <c:pt idx="74">
                  <c:v>6</c:v>
                </c:pt>
                <c:pt idx="75">
                  <c:v>6</c:v>
                </c:pt>
                <c:pt idx="76">
                  <c:v>13</c:v>
                </c:pt>
                <c:pt idx="77">
                  <c:v>4</c:v>
                </c:pt>
                <c:pt idx="78">
                  <c:v>20</c:v>
                </c:pt>
                <c:pt idx="79">
                  <c:v>20</c:v>
                </c:pt>
                <c:pt idx="80">
                  <c:v>9</c:v>
                </c:pt>
                <c:pt idx="81">
                  <c:v>18</c:v>
                </c:pt>
                <c:pt idx="82">
                  <c:v>3</c:v>
                </c:pt>
                <c:pt idx="83">
                  <c:v>6</c:v>
                </c:pt>
                <c:pt idx="84">
                  <c:v>12</c:v>
                </c:pt>
                <c:pt idx="85">
                  <c:v>12</c:v>
                </c:pt>
                <c:pt idx="86">
                  <c:v>4</c:v>
                </c:pt>
                <c:pt idx="87">
                  <c:v>4</c:v>
                </c:pt>
                <c:pt idx="88">
                  <c:v>12</c:v>
                </c:pt>
                <c:pt idx="89">
                  <c:v>12</c:v>
                </c:pt>
                <c:pt idx="90">
                  <c:v>12</c:v>
                </c:pt>
                <c:pt idx="91">
                  <c:v>12</c:v>
                </c:pt>
                <c:pt idx="92">
                  <c:v>12</c:v>
                </c:pt>
                <c:pt idx="93">
                  <c:v>12</c:v>
                </c:pt>
                <c:pt idx="94">
                  <c:v>2</c:v>
                </c:pt>
                <c:pt idx="95">
                  <c:v>21</c:v>
                </c:pt>
                <c:pt idx="96">
                  <c:v>21</c:v>
                </c:pt>
                <c:pt idx="97">
                  <c:v>17</c:v>
                </c:pt>
                <c:pt idx="98">
                  <c:v>3</c:v>
                </c:pt>
                <c:pt idx="99">
                  <c:v>3</c:v>
                </c:pt>
                <c:pt idx="100">
                  <c:v>10</c:v>
                </c:pt>
                <c:pt idx="101">
                  <c:v>16</c:v>
                </c:pt>
                <c:pt idx="102">
                  <c:v>16</c:v>
                </c:pt>
                <c:pt idx="103">
                  <c:v>10</c:v>
                </c:pt>
                <c:pt idx="104">
                  <c:v>14</c:v>
                </c:pt>
                <c:pt idx="105">
                  <c:v>15</c:v>
                </c:pt>
                <c:pt idx="106">
                  <c:v>15</c:v>
                </c:pt>
                <c:pt idx="107">
                  <c:v>15</c:v>
                </c:pt>
                <c:pt idx="108">
                  <c:v>16</c:v>
                </c:pt>
                <c:pt idx="109">
                  <c:v>18</c:v>
                </c:pt>
                <c:pt idx="110">
                  <c:v>18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16</c:v>
                </c:pt>
                <c:pt idx="115">
                  <c:v>16</c:v>
                </c:pt>
                <c:pt idx="116">
                  <c:v>17</c:v>
                </c:pt>
                <c:pt idx="117">
                  <c:v>19</c:v>
                </c:pt>
                <c:pt idx="118">
                  <c:v>10</c:v>
                </c:pt>
                <c:pt idx="119">
                  <c:v>18</c:v>
                </c:pt>
                <c:pt idx="120">
                  <c:v>16</c:v>
                </c:pt>
                <c:pt idx="121">
                  <c:v>4</c:v>
                </c:pt>
                <c:pt idx="122">
                  <c:v>18</c:v>
                </c:pt>
                <c:pt idx="123">
                  <c:v>18</c:v>
                </c:pt>
                <c:pt idx="124">
                  <c:v>21</c:v>
                </c:pt>
                <c:pt idx="125">
                  <c:v>12</c:v>
                </c:pt>
                <c:pt idx="126">
                  <c:v>18</c:v>
                </c:pt>
                <c:pt idx="127">
                  <c:v>18</c:v>
                </c:pt>
                <c:pt idx="128">
                  <c:v>18</c:v>
                </c:pt>
                <c:pt idx="129">
                  <c:v>18</c:v>
                </c:pt>
                <c:pt idx="130">
                  <c:v>18</c:v>
                </c:pt>
                <c:pt idx="131">
                  <c:v>21</c:v>
                </c:pt>
                <c:pt idx="132">
                  <c:v>6</c:v>
                </c:pt>
                <c:pt idx="133">
                  <c:v>13</c:v>
                </c:pt>
                <c:pt idx="134">
                  <c:v>16</c:v>
                </c:pt>
                <c:pt idx="135">
                  <c:v>19</c:v>
                </c:pt>
                <c:pt idx="136">
                  <c:v>18</c:v>
                </c:pt>
                <c:pt idx="137">
                  <c:v>18</c:v>
                </c:pt>
                <c:pt idx="138">
                  <c:v>3</c:v>
                </c:pt>
                <c:pt idx="139">
                  <c:v>6</c:v>
                </c:pt>
                <c:pt idx="140">
                  <c:v>6</c:v>
                </c:pt>
                <c:pt idx="141">
                  <c:v>12</c:v>
                </c:pt>
                <c:pt idx="142">
                  <c:v>12</c:v>
                </c:pt>
                <c:pt idx="143">
                  <c:v>20</c:v>
                </c:pt>
                <c:pt idx="144">
                  <c:v>16</c:v>
                </c:pt>
                <c:pt idx="145">
                  <c:v>16</c:v>
                </c:pt>
                <c:pt idx="146">
                  <c:v>13</c:v>
                </c:pt>
                <c:pt idx="147">
                  <c:v>4</c:v>
                </c:pt>
                <c:pt idx="148">
                  <c:v>14</c:v>
                </c:pt>
                <c:pt idx="149">
                  <c:v>6</c:v>
                </c:pt>
                <c:pt idx="150">
                  <c:v>6</c:v>
                </c:pt>
                <c:pt idx="151">
                  <c:v>1</c:v>
                </c:pt>
                <c:pt idx="152">
                  <c:v>1</c:v>
                </c:pt>
                <c:pt idx="153">
                  <c:v>9</c:v>
                </c:pt>
                <c:pt idx="154">
                  <c:v>18</c:v>
                </c:pt>
                <c:pt idx="155">
                  <c:v>3</c:v>
                </c:pt>
                <c:pt idx="156">
                  <c:v>18</c:v>
                </c:pt>
                <c:pt idx="157">
                  <c:v>18</c:v>
                </c:pt>
                <c:pt idx="158">
                  <c:v>18</c:v>
                </c:pt>
                <c:pt idx="159">
                  <c:v>20</c:v>
                </c:pt>
                <c:pt idx="160">
                  <c:v>6</c:v>
                </c:pt>
                <c:pt idx="161">
                  <c:v>3</c:v>
                </c:pt>
                <c:pt idx="162">
                  <c:v>20</c:v>
                </c:pt>
                <c:pt idx="163">
                  <c:v>20</c:v>
                </c:pt>
                <c:pt idx="164">
                  <c:v>20</c:v>
                </c:pt>
                <c:pt idx="165">
                  <c:v>20</c:v>
                </c:pt>
                <c:pt idx="166">
                  <c:v>18</c:v>
                </c:pt>
                <c:pt idx="167">
                  <c:v>21</c:v>
                </c:pt>
                <c:pt idx="168">
                  <c:v>18</c:v>
                </c:pt>
                <c:pt idx="169">
                  <c:v>20</c:v>
                </c:pt>
                <c:pt idx="170">
                  <c:v>18</c:v>
                </c:pt>
                <c:pt idx="171">
                  <c:v>18</c:v>
                </c:pt>
                <c:pt idx="172">
                  <c:v>8</c:v>
                </c:pt>
                <c:pt idx="173">
                  <c:v>17</c:v>
                </c:pt>
                <c:pt idx="174">
                  <c:v>17</c:v>
                </c:pt>
                <c:pt idx="175">
                  <c:v>16</c:v>
                </c:pt>
                <c:pt idx="176">
                  <c:v>16</c:v>
                </c:pt>
                <c:pt idx="177">
                  <c:v>17</c:v>
                </c:pt>
                <c:pt idx="178">
                  <c:v>2</c:v>
                </c:pt>
                <c:pt idx="179">
                  <c:v>3</c:v>
                </c:pt>
                <c:pt idx="180">
                  <c:v>1</c:v>
                </c:pt>
                <c:pt idx="181">
                  <c:v>20</c:v>
                </c:pt>
                <c:pt idx="182">
                  <c:v>18</c:v>
                </c:pt>
                <c:pt idx="183">
                  <c:v>18</c:v>
                </c:pt>
                <c:pt idx="184">
                  <c:v>13</c:v>
                </c:pt>
                <c:pt idx="185">
                  <c:v>20</c:v>
                </c:pt>
                <c:pt idx="186">
                  <c:v>20</c:v>
                </c:pt>
                <c:pt idx="187">
                  <c:v>18</c:v>
                </c:pt>
                <c:pt idx="188">
                  <c:v>18</c:v>
                </c:pt>
                <c:pt idx="189">
                  <c:v>18</c:v>
                </c:pt>
                <c:pt idx="190">
                  <c:v>18</c:v>
                </c:pt>
                <c:pt idx="191">
                  <c:v>18</c:v>
                </c:pt>
                <c:pt idx="192">
                  <c:v>18</c:v>
                </c:pt>
                <c:pt idx="193">
                  <c:v>18</c:v>
                </c:pt>
                <c:pt idx="194">
                  <c:v>13</c:v>
                </c:pt>
                <c:pt idx="195">
                  <c:v>13</c:v>
                </c:pt>
                <c:pt idx="196">
                  <c:v>20</c:v>
                </c:pt>
                <c:pt idx="197">
                  <c:v>20</c:v>
                </c:pt>
                <c:pt idx="198">
                  <c:v>20</c:v>
                </c:pt>
                <c:pt idx="199">
                  <c:v>10</c:v>
                </c:pt>
                <c:pt idx="200">
                  <c:v>10</c:v>
                </c:pt>
              </c:numCache>
            </c:numRef>
          </c:xVal>
          <c:yVal>
            <c:numRef>
              <c:f>Stations!$N$4:$N$204</c:f>
              <c:numCache>
                <c:formatCode>General</c:formatCode>
                <c:ptCount val="201"/>
                <c:pt idx="0">
                  <c:v>29.632603579393969</c:v>
                </c:pt>
                <c:pt idx="1">
                  <c:v>37.43538734277206</c:v>
                </c:pt>
                <c:pt idx="2">
                  <c:v>-5.0972957967574315</c:v>
                </c:pt>
                <c:pt idx="3">
                  <c:v>37.506026810106732</c:v>
                </c:pt>
                <c:pt idx="4">
                  <c:v>37.788106992037527</c:v>
                </c:pt>
                <c:pt idx="5">
                  <c:v>35.603813024788877</c:v>
                </c:pt>
                <c:pt idx="6">
                  <c:v>22.396965191968501</c:v>
                </c:pt>
                <c:pt idx="7">
                  <c:v>22.396965191968501</c:v>
                </c:pt>
                <c:pt idx="8">
                  <c:v>-4.1404494884891845</c:v>
                </c:pt>
                <c:pt idx="9">
                  <c:v>34.49482478682252</c:v>
                </c:pt>
                <c:pt idx="10">
                  <c:v>34.502197712483586</c:v>
                </c:pt>
                <c:pt idx="11">
                  <c:v>0.9711722958394271</c:v>
                </c:pt>
                <c:pt idx="12">
                  <c:v>0.6868798541647595</c:v>
                </c:pt>
                <c:pt idx="13">
                  <c:v>22.872039338489277</c:v>
                </c:pt>
                <c:pt idx="14">
                  <c:v>29.81013136022435</c:v>
                </c:pt>
                <c:pt idx="15">
                  <c:v>20.74852590980958</c:v>
                </c:pt>
                <c:pt idx="16">
                  <c:v>21.304237920209015</c:v>
                </c:pt>
                <c:pt idx="17">
                  <c:v>9.8092755156435576</c:v>
                </c:pt>
                <c:pt idx="18">
                  <c:v>2.4041955799411294</c:v>
                </c:pt>
                <c:pt idx="19">
                  <c:v>2.4041955799411294</c:v>
                </c:pt>
                <c:pt idx="20">
                  <c:v>-0.71539676376724015</c:v>
                </c:pt>
                <c:pt idx="21">
                  <c:v>-0.71539676376724015</c:v>
                </c:pt>
                <c:pt idx="22">
                  <c:v>1.9914259644912786</c:v>
                </c:pt>
                <c:pt idx="23">
                  <c:v>2.3836749079105655</c:v>
                </c:pt>
                <c:pt idx="24">
                  <c:v>2.3836749079105655</c:v>
                </c:pt>
                <c:pt idx="25">
                  <c:v>2.3836749079105655</c:v>
                </c:pt>
                <c:pt idx="26">
                  <c:v>0.52813930046538748</c:v>
                </c:pt>
                <c:pt idx="27">
                  <c:v>0.52813930046538748</c:v>
                </c:pt>
                <c:pt idx="28">
                  <c:v>3.6685623173769222</c:v>
                </c:pt>
                <c:pt idx="29">
                  <c:v>1.6553366977395281</c:v>
                </c:pt>
                <c:pt idx="30">
                  <c:v>1.6553366977395281</c:v>
                </c:pt>
                <c:pt idx="31">
                  <c:v>3.4359671833119076</c:v>
                </c:pt>
                <c:pt idx="32">
                  <c:v>29.760464527248121</c:v>
                </c:pt>
                <c:pt idx="33">
                  <c:v>29.760464527248121</c:v>
                </c:pt>
                <c:pt idx="34">
                  <c:v>17.404300520591672</c:v>
                </c:pt>
                <c:pt idx="35">
                  <c:v>17.404300520591672</c:v>
                </c:pt>
                <c:pt idx="36">
                  <c:v>37.43538734277206</c:v>
                </c:pt>
                <c:pt idx="37">
                  <c:v>1.1938859529921646</c:v>
                </c:pt>
                <c:pt idx="38">
                  <c:v>1.1938859529921646</c:v>
                </c:pt>
                <c:pt idx="39">
                  <c:v>40.313627274395301</c:v>
                </c:pt>
                <c:pt idx="40">
                  <c:v>40.313627274395301</c:v>
                </c:pt>
                <c:pt idx="41">
                  <c:v>1.8146709164672823</c:v>
                </c:pt>
                <c:pt idx="42">
                  <c:v>0.1323268306791365</c:v>
                </c:pt>
                <c:pt idx="43">
                  <c:v>-3.4775421995185463</c:v>
                </c:pt>
                <c:pt idx="44">
                  <c:v>46.347084922746042</c:v>
                </c:pt>
                <c:pt idx="45">
                  <c:v>46.347084922746042</c:v>
                </c:pt>
                <c:pt idx="46">
                  <c:v>25.888962494719468</c:v>
                </c:pt>
                <c:pt idx="47">
                  <c:v>16.967190138945533</c:v>
                </c:pt>
                <c:pt idx="48">
                  <c:v>16.967190138945533</c:v>
                </c:pt>
                <c:pt idx="49">
                  <c:v>16.967190138945533</c:v>
                </c:pt>
                <c:pt idx="50">
                  <c:v>37.788106992037548</c:v>
                </c:pt>
                <c:pt idx="51">
                  <c:v>37.788106992037548</c:v>
                </c:pt>
                <c:pt idx="52">
                  <c:v>22.872039338489277</c:v>
                </c:pt>
                <c:pt idx="53">
                  <c:v>-3.5764659430397789</c:v>
                </c:pt>
                <c:pt idx="54">
                  <c:v>2.6354911082517174</c:v>
                </c:pt>
                <c:pt idx="55">
                  <c:v>32.132183924376911</c:v>
                </c:pt>
                <c:pt idx="56">
                  <c:v>32.132183924376911</c:v>
                </c:pt>
                <c:pt idx="57">
                  <c:v>55.674858503073523</c:v>
                </c:pt>
                <c:pt idx="58">
                  <c:v>-1.9488382591179347</c:v>
                </c:pt>
                <c:pt idx="59">
                  <c:v>2.348431185013478</c:v>
                </c:pt>
                <c:pt idx="60">
                  <c:v>2.348431185013478</c:v>
                </c:pt>
                <c:pt idx="61">
                  <c:v>17.966681648622703</c:v>
                </c:pt>
                <c:pt idx="62">
                  <c:v>17.966681648622703</c:v>
                </c:pt>
                <c:pt idx="63">
                  <c:v>17.966681648622703</c:v>
                </c:pt>
                <c:pt idx="64">
                  <c:v>17.966681648622703</c:v>
                </c:pt>
                <c:pt idx="65">
                  <c:v>2.9616267390638322</c:v>
                </c:pt>
                <c:pt idx="66">
                  <c:v>22.872039338489426</c:v>
                </c:pt>
                <c:pt idx="67">
                  <c:v>22.872039338489426</c:v>
                </c:pt>
                <c:pt idx="68">
                  <c:v>37.43538734277206</c:v>
                </c:pt>
                <c:pt idx="69">
                  <c:v>-0.33173605979251825</c:v>
                </c:pt>
                <c:pt idx="70">
                  <c:v>40.980449205955289</c:v>
                </c:pt>
                <c:pt idx="71">
                  <c:v>31.76209839729643</c:v>
                </c:pt>
                <c:pt idx="72">
                  <c:v>13.664308430072621</c:v>
                </c:pt>
                <c:pt idx="73">
                  <c:v>13.664308430072621</c:v>
                </c:pt>
                <c:pt idx="74">
                  <c:v>37.211616654277414</c:v>
                </c:pt>
                <c:pt idx="75">
                  <c:v>37.211616654277414</c:v>
                </c:pt>
                <c:pt idx="76">
                  <c:v>17.21742194373752</c:v>
                </c:pt>
                <c:pt idx="77">
                  <c:v>35.749953804762299</c:v>
                </c:pt>
                <c:pt idx="78">
                  <c:v>-3.5868889855595003</c:v>
                </c:pt>
                <c:pt idx="79">
                  <c:v>-3.5868889855595003</c:v>
                </c:pt>
                <c:pt idx="80">
                  <c:v>33.779572272739607</c:v>
                </c:pt>
                <c:pt idx="81">
                  <c:v>0.30343346453450737</c:v>
                </c:pt>
                <c:pt idx="82">
                  <c:v>30.824891369853628</c:v>
                </c:pt>
                <c:pt idx="83">
                  <c:v>37.435387342772167</c:v>
                </c:pt>
                <c:pt idx="84">
                  <c:v>18.842753090284234</c:v>
                </c:pt>
                <c:pt idx="85">
                  <c:v>18.842753090284234</c:v>
                </c:pt>
                <c:pt idx="86">
                  <c:v>34.495005810849563</c:v>
                </c:pt>
                <c:pt idx="87">
                  <c:v>34.502197712483586</c:v>
                </c:pt>
                <c:pt idx="88">
                  <c:v>22.872039338489426</c:v>
                </c:pt>
                <c:pt idx="89">
                  <c:v>22.872039338489426</c:v>
                </c:pt>
                <c:pt idx="90">
                  <c:v>22.872039338489426</c:v>
                </c:pt>
                <c:pt idx="91">
                  <c:v>22.872039338489426</c:v>
                </c:pt>
                <c:pt idx="92">
                  <c:v>22.872039338489426</c:v>
                </c:pt>
                <c:pt idx="93">
                  <c:v>22.872039338489426</c:v>
                </c:pt>
                <c:pt idx="94">
                  <c:v>48.380221961930516</c:v>
                </c:pt>
                <c:pt idx="95">
                  <c:v>3.2918961095852115</c:v>
                </c:pt>
                <c:pt idx="96">
                  <c:v>3.2918961095852115</c:v>
                </c:pt>
                <c:pt idx="97">
                  <c:v>-0.98850642045995507</c:v>
                </c:pt>
                <c:pt idx="98">
                  <c:v>30.749469347833642</c:v>
                </c:pt>
                <c:pt idx="99">
                  <c:v>30.404685188988218</c:v>
                </c:pt>
                <c:pt idx="100">
                  <c:v>22.898651835853158</c:v>
                </c:pt>
                <c:pt idx="101">
                  <c:v>7.228164940043289</c:v>
                </c:pt>
                <c:pt idx="102">
                  <c:v>7.228164940043289</c:v>
                </c:pt>
                <c:pt idx="103">
                  <c:v>26.374817717887421</c:v>
                </c:pt>
                <c:pt idx="104">
                  <c:v>15.773786651739462</c:v>
                </c:pt>
                <c:pt idx="105">
                  <c:v>13.238075374157752</c:v>
                </c:pt>
                <c:pt idx="106">
                  <c:v>13.238075374157752</c:v>
                </c:pt>
                <c:pt idx="107">
                  <c:v>13.238075374157752</c:v>
                </c:pt>
                <c:pt idx="108">
                  <c:v>7.9020553134234328</c:v>
                </c:pt>
                <c:pt idx="109">
                  <c:v>2.3355769876479697</c:v>
                </c:pt>
                <c:pt idx="110">
                  <c:v>2.3355769876479697</c:v>
                </c:pt>
                <c:pt idx="111">
                  <c:v>7.3549869908164425</c:v>
                </c:pt>
                <c:pt idx="112">
                  <c:v>7.3549869908164425</c:v>
                </c:pt>
                <c:pt idx="113">
                  <c:v>7.3549869908164425</c:v>
                </c:pt>
                <c:pt idx="114">
                  <c:v>7.3549869908164425</c:v>
                </c:pt>
                <c:pt idx="115">
                  <c:v>7.3549869908164425</c:v>
                </c:pt>
                <c:pt idx="116">
                  <c:v>-0.51103417312041943</c:v>
                </c:pt>
                <c:pt idx="117">
                  <c:v>-4.9904221139931844</c:v>
                </c:pt>
                <c:pt idx="118">
                  <c:v>23.924649531449678</c:v>
                </c:pt>
                <c:pt idx="119">
                  <c:v>2.1790948142879176</c:v>
                </c:pt>
                <c:pt idx="120">
                  <c:v>8.9691226647758917</c:v>
                </c:pt>
                <c:pt idx="121">
                  <c:v>34.495005810849506</c:v>
                </c:pt>
                <c:pt idx="122">
                  <c:v>1.2465141636691202</c:v>
                </c:pt>
                <c:pt idx="123">
                  <c:v>1.2465141636691202</c:v>
                </c:pt>
                <c:pt idx="124">
                  <c:v>3.2241439873943802</c:v>
                </c:pt>
                <c:pt idx="125">
                  <c:v>22.396965191968452</c:v>
                </c:pt>
                <c:pt idx="126">
                  <c:v>2.2418621605244566</c:v>
                </c:pt>
                <c:pt idx="127">
                  <c:v>2.2418621605244566</c:v>
                </c:pt>
                <c:pt idx="128">
                  <c:v>2.2418621605244566</c:v>
                </c:pt>
                <c:pt idx="129">
                  <c:v>2.2418621605244566</c:v>
                </c:pt>
                <c:pt idx="130">
                  <c:v>2.2418621605244566</c:v>
                </c:pt>
                <c:pt idx="131">
                  <c:v>2.956853315861109</c:v>
                </c:pt>
                <c:pt idx="132">
                  <c:v>37.788106992037527</c:v>
                </c:pt>
                <c:pt idx="133">
                  <c:v>18.842753090284234</c:v>
                </c:pt>
                <c:pt idx="134">
                  <c:v>7.228164940043289</c:v>
                </c:pt>
                <c:pt idx="135">
                  <c:v>-6.0516851609134905</c:v>
                </c:pt>
                <c:pt idx="136">
                  <c:v>4.750573606718012</c:v>
                </c:pt>
                <c:pt idx="137">
                  <c:v>4.750573606718012</c:v>
                </c:pt>
                <c:pt idx="138">
                  <c:v>30.824891369853628</c:v>
                </c:pt>
                <c:pt idx="139">
                  <c:v>40.313627274395209</c:v>
                </c:pt>
                <c:pt idx="140">
                  <c:v>40.313627274395202</c:v>
                </c:pt>
                <c:pt idx="141">
                  <c:v>22.396965191968452</c:v>
                </c:pt>
                <c:pt idx="142">
                  <c:v>22.396965191968452</c:v>
                </c:pt>
                <c:pt idx="143">
                  <c:v>-3.4796155636818225</c:v>
                </c:pt>
                <c:pt idx="144">
                  <c:v>7.2211090743854136</c:v>
                </c:pt>
                <c:pt idx="145">
                  <c:v>7.2211090743854136</c:v>
                </c:pt>
                <c:pt idx="146">
                  <c:v>18.842753090284234</c:v>
                </c:pt>
                <c:pt idx="147">
                  <c:v>34.49482478682252</c:v>
                </c:pt>
                <c:pt idx="148">
                  <c:v>15.773786651739462</c:v>
                </c:pt>
                <c:pt idx="149">
                  <c:v>40.31362727439528</c:v>
                </c:pt>
                <c:pt idx="150">
                  <c:v>40.313627274395316</c:v>
                </c:pt>
                <c:pt idx="151">
                  <c:v>57.961348336957712</c:v>
                </c:pt>
                <c:pt idx="152">
                  <c:v>57.347481027237365</c:v>
                </c:pt>
                <c:pt idx="153">
                  <c:v>33.779395849061203</c:v>
                </c:pt>
                <c:pt idx="154">
                  <c:v>1.2604969832135651</c:v>
                </c:pt>
                <c:pt idx="155">
                  <c:v>30.600051515481876</c:v>
                </c:pt>
                <c:pt idx="156">
                  <c:v>1.6330076697483011</c:v>
                </c:pt>
                <c:pt idx="157">
                  <c:v>1.6330076697483011</c:v>
                </c:pt>
                <c:pt idx="158">
                  <c:v>1.6330076697483011</c:v>
                </c:pt>
                <c:pt idx="159">
                  <c:v>-3.4346299351524867</c:v>
                </c:pt>
                <c:pt idx="160">
                  <c:v>40.313848378608483</c:v>
                </c:pt>
                <c:pt idx="161">
                  <c:v>30.600051515481876</c:v>
                </c:pt>
                <c:pt idx="162">
                  <c:v>-4.5817651085461</c:v>
                </c:pt>
                <c:pt idx="163">
                  <c:v>-1.9490807843084237</c:v>
                </c:pt>
                <c:pt idx="164">
                  <c:v>-4.6641860957070493</c:v>
                </c:pt>
                <c:pt idx="165">
                  <c:v>-4.6641860957070493</c:v>
                </c:pt>
                <c:pt idx="166">
                  <c:v>1.7803951198761869</c:v>
                </c:pt>
                <c:pt idx="167">
                  <c:v>0.51436119710935135</c:v>
                </c:pt>
                <c:pt idx="168">
                  <c:v>2.3355769876479697</c:v>
                </c:pt>
                <c:pt idx="169">
                  <c:v>-4.8957873076866694</c:v>
                </c:pt>
                <c:pt idx="170">
                  <c:v>2.0230267853293098</c:v>
                </c:pt>
                <c:pt idx="171">
                  <c:v>3.5814151134143062</c:v>
                </c:pt>
                <c:pt idx="172">
                  <c:v>29.063719233824315</c:v>
                </c:pt>
                <c:pt idx="173">
                  <c:v>0.80328583134705811</c:v>
                </c:pt>
                <c:pt idx="174">
                  <c:v>0.80328583134705811</c:v>
                </c:pt>
                <c:pt idx="175">
                  <c:v>6.5313727694234398</c:v>
                </c:pt>
                <c:pt idx="176">
                  <c:v>6.4583603984437223</c:v>
                </c:pt>
                <c:pt idx="177">
                  <c:v>-0.71356914405133065</c:v>
                </c:pt>
                <c:pt idx="178">
                  <c:v>47.264690056718344</c:v>
                </c:pt>
                <c:pt idx="179">
                  <c:v>33.053435833006731</c:v>
                </c:pt>
                <c:pt idx="180">
                  <c:v>53.524640905579552</c:v>
                </c:pt>
                <c:pt idx="181">
                  <c:v>-1.2163692787511795</c:v>
                </c:pt>
                <c:pt idx="182">
                  <c:v>0.50712836013982576</c:v>
                </c:pt>
                <c:pt idx="183">
                  <c:v>0.52136343323608803</c:v>
                </c:pt>
                <c:pt idx="184">
                  <c:v>16.363759799888172</c:v>
                </c:pt>
                <c:pt idx="185">
                  <c:v>-4.989771527129804</c:v>
                </c:pt>
                <c:pt idx="186">
                  <c:v>-4.989771527129804</c:v>
                </c:pt>
                <c:pt idx="187">
                  <c:v>0.847242940339063</c:v>
                </c:pt>
                <c:pt idx="188">
                  <c:v>0.847242940339063</c:v>
                </c:pt>
                <c:pt idx="189">
                  <c:v>0.847242940339063</c:v>
                </c:pt>
                <c:pt idx="190">
                  <c:v>0.847242940339063</c:v>
                </c:pt>
                <c:pt idx="191">
                  <c:v>0.847242940339063</c:v>
                </c:pt>
                <c:pt idx="192">
                  <c:v>0.40809479666173543</c:v>
                </c:pt>
                <c:pt idx="193">
                  <c:v>0.40809479666173543</c:v>
                </c:pt>
                <c:pt idx="194">
                  <c:v>16.967190138945568</c:v>
                </c:pt>
                <c:pt idx="195">
                  <c:v>16.967190138945568</c:v>
                </c:pt>
                <c:pt idx="196">
                  <c:v>-4.9797223776726911</c:v>
                </c:pt>
                <c:pt idx="197">
                  <c:v>-2.3522312526875573</c:v>
                </c:pt>
                <c:pt idx="198">
                  <c:v>-1.4888954838723705</c:v>
                </c:pt>
                <c:pt idx="199">
                  <c:v>23.168357448527125</c:v>
                </c:pt>
                <c:pt idx="200">
                  <c:v>23.168357448527125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58D-4D2E-8E2B-8C78CD5BF2C4}"/>
            </c:ext>
          </c:extLst>
        </c:ser>
        <c:ser>
          <c:idx val="2"/>
          <c:order val="2"/>
          <c:tx>
            <c:strRef>
              <c:f>Stations!$O$3</c:f>
              <c:strCache>
                <c:ptCount val="1"/>
                <c:pt idx="0">
                  <c:v>PS Nodal Price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Stations!$L$4:$L$204</c:f>
              <c:numCache>
                <c:formatCode>General</c:formatCode>
                <c:ptCount val="201"/>
                <c:pt idx="0">
                  <c:v>3</c:v>
                </c:pt>
                <c:pt idx="1">
                  <c:v>6</c:v>
                </c:pt>
                <c:pt idx="2">
                  <c:v>20</c:v>
                </c:pt>
                <c:pt idx="3">
                  <c:v>7</c:v>
                </c:pt>
                <c:pt idx="4">
                  <c:v>6</c:v>
                </c:pt>
                <c:pt idx="5">
                  <c:v>7</c:v>
                </c:pt>
                <c:pt idx="6">
                  <c:v>12</c:v>
                </c:pt>
                <c:pt idx="7">
                  <c:v>12</c:v>
                </c:pt>
                <c:pt idx="8">
                  <c:v>20</c:v>
                </c:pt>
                <c:pt idx="9">
                  <c:v>4</c:v>
                </c:pt>
                <c:pt idx="10">
                  <c:v>4</c:v>
                </c:pt>
                <c:pt idx="11">
                  <c:v>18</c:v>
                </c:pt>
                <c:pt idx="12">
                  <c:v>18</c:v>
                </c:pt>
                <c:pt idx="13">
                  <c:v>12</c:v>
                </c:pt>
                <c:pt idx="14">
                  <c:v>3</c:v>
                </c:pt>
                <c:pt idx="15">
                  <c:v>12</c:v>
                </c:pt>
                <c:pt idx="16">
                  <c:v>12</c:v>
                </c:pt>
                <c:pt idx="17">
                  <c:v>15</c:v>
                </c:pt>
                <c:pt idx="18">
                  <c:v>18</c:v>
                </c:pt>
                <c:pt idx="19">
                  <c:v>18</c:v>
                </c:pt>
                <c:pt idx="20">
                  <c:v>20</c:v>
                </c:pt>
                <c:pt idx="21">
                  <c:v>20</c:v>
                </c:pt>
                <c:pt idx="22">
                  <c:v>21</c:v>
                </c:pt>
                <c:pt idx="23">
                  <c:v>21</c:v>
                </c:pt>
                <c:pt idx="24">
                  <c:v>21</c:v>
                </c:pt>
                <c:pt idx="25">
                  <c:v>21</c:v>
                </c:pt>
                <c:pt idx="26">
                  <c:v>21</c:v>
                </c:pt>
                <c:pt idx="27">
                  <c:v>21</c:v>
                </c:pt>
                <c:pt idx="28">
                  <c:v>21</c:v>
                </c:pt>
                <c:pt idx="29">
                  <c:v>17</c:v>
                </c:pt>
                <c:pt idx="30">
                  <c:v>17</c:v>
                </c:pt>
                <c:pt idx="31">
                  <c:v>21</c:v>
                </c:pt>
                <c:pt idx="32">
                  <c:v>3</c:v>
                </c:pt>
                <c:pt idx="33">
                  <c:v>3</c:v>
                </c:pt>
                <c:pt idx="34">
                  <c:v>13</c:v>
                </c:pt>
                <c:pt idx="35">
                  <c:v>13</c:v>
                </c:pt>
                <c:pt idx="36">
                  <c:v>6</c:v>
                </c:pt>
                <c:pt idx="37">
                  <c:v>18</c:v>
                </c:pt>
                <c:pt idx="38">
                  <c:v>18</c:v>
                </c:pt>
                <c:pt idx="39">
                  <c:v>6</c:v>
                </c:pt>
                <c:pt idx="40">
                  <c:v>6</c:v>
                </c:pt>
                <c:pt idx="41">
                  <c:v>21</c:v>
                </c:pt>
                <c:pt idx="42">
                  <c:v>17</c:v>
                </c:pt>
                <c:pt idx="43">
                  <c:v>19</c:v>
                </c:pt>
                <c:pt idx="44">
                  <c:v>11</c:v>
                </c:pt>
                <c:pt idx="45">
                  <c:v>11</c:v>
                </c:pt>
                <c:pt idx="46">
                  <c:v>10</c:v>
                </c:pt>
                <c:pt idx="47">
                  <c:v>13</c:v>
                </c:pt>
                <c:pt idx="48">
                  <c:v>13</c:v>
                </c:pt>
                <c:pt idx="49">
                  <c:v>13</c:v>
                </c:pt>
                <c:pt idx="50">
                  <c:v>6</c:v>
                </c:pt>
                <c:pt idx="51">
                  <c:v>6</c:v>
                </c:pt>
                <c:pt idx="52">
                  <c:v>12</c:v>
                </c:pt>
                <c:pt idx="53">
                  <c:v>19</c:v>
                </c:pt>
                <c:pt idx="54">
                  <c:v>18</c:v>
                </c:pt>
                <c:pt idx="55">
                  <c:v>3</c:v>
                </c:pt>
                <c:pt idx="56">
                  <c:v>3</c:v>
                </c:pt>
                <c:pt idx="57">
                  <c:v>1</c:v>
                </c:pt>
                <c:pt idx="58">
                  <c:v>17</c:v>
                </c:pt>
                <c:pt idx="59">
                  <c:v>18</c:v>
                </c:pt>
                <c:pt idx="60">
                  <c:v>18</c:v>
                </c:pt>
                <c:pt idx="61">
                  <c:v>13</c:v>
                </c:pt>
                <c:pt idx="62">
                  <c:v>13</c:v>
                </c:pt>
                <c:pt idx="63">
                  <c:v>13</c:v>
                </c:pt>
                <c:pt idx="64">
                  <c:v>13</c:v>
                </c:pt>
                <c:pt idx="65">
                  <c:v>21</c:v>
                </c:pt>
                <c:pt idx="66">
                  <c:v>12</c:v>
                </c:pt>
                <c:pt idx="67">
                  <c:v>12</c:v>
                </c:pt>
                <c:pt idx="68">
                  <c:v>6</c:v>
                </c:pt>
                <c:pt idx="69">
                  <c:v>17</c:v>
                </c:pt>
                <c:pt idx="70">
                  <c:v>5</c:v>
                </c:pt>
                <c:pt idx="71">
                  <c:v>3</c:v>
                </c:pt>
                <c:pt idx="72">
                  <c:v>14</c:v>
                </c:pt>
                <c:pt idx="73">
                  <c:v>14</c:v>
                </c:pt>
                <c:pt idx="74">
                  <c:v>6</c:v>
                </c:pt>
                <c:pt idx="75">
                  <c:v>6</c:v>
                </c:pt>
                <c:pt idx="76">
                  <c:v>13</c:v>
                </c:pt>
                <c:pt idx="77">
                  <c:v>4</c:v>
                </c:pt>
                <c:pt idx="78">
                  <c:v>20</c:v>
                </c:pt>
                <c:pt idx="79">
                  <c:v>20</c:v>
                </c:pt>
                <c:pt idx="80">
                  <c:v>9</c:v>
                </c:pt>
                <c:pt idx="81">
                  <c:v>18</c:v>
                </c:pt>
                <c:pt idx="82">
                  <c:v>3</c:v>
                </c:pt>
                <c:pt idx="83">
                  <c:v>6</c:v>
                </c:pt>
                <c:pt idx="84">
                  <c:v>12</c:v>
                </c:pt>
                <c:pt idx="85">
                  <c:v>12</c:v>
                </c:pt>
                <c:pt idx="86">
                  <c:v>4</c:v>
                </c:pt>
                <c:pt idx="87">
                  <c:v>4</c:v>
                </c:pt>
                <c:pt idx="88">
                  <c:v>12</c:v>
                </c:pt>
                <c:pt idx="89">
                  <c:v>12</c:v>
                </c:pt>
                <c:pt idx="90">
                  <c:v>12</c:v>
                </c:pt>
                <c:pt idx="91">
                  <c:v>12</c:v>
                </c:pt>
                <c:pt idx="92">
                  <c:v>12</c:v>
                </c:pt>
                <c:pt idx="93">
                  <c:v>12</c:v>
                </c:pt>
                <c:pt idx="94">
                  <c:v>2</c:v>
                </c:pt>
                <c:pt idx="95">
                  <c:v>21</c:v>
                </c:pt>
                <c:pt idx="96">
                  <c:v>21</c:v>
                </c:pt>
                <c:pt idx="97">
                  <c:v>17</c:v>
                </c:pt>
                <c:pt idx="98">
                  <c:v>3</c:v>
                </c:pt>
                <c:pt idx="99">
                  <c:v>3</c:v>
                </c:pt>
                <c:pt idx="100">
                  <c:v>10</c:v>
                </c:pt>
                <c:pt idx="101">
                  <c:v>16</c:v>
                </c:pt>
                <c:pt idx="102">
                  <c:v>16</c:v>
                </c:pt>
                <c:pt idx="103">
                  <c:v>10</c:v>
                </c:pt>
                <c:pt idx="104">
                  <c:v>14</c:v>
                </c:pt>
                <c:pt idx="105">
                  <c:v>15</c:v>
                </c:pt>
                <c:pt idx="106">
                  <c:v>15</c:v>
                </c:pt>
                <c:pt idx="107">
                  <c:v>15</c:v>
                </c:pt>
                <c:pt idx="108">
                  <c:v>16</c:v>
                </c:pt>
                <c:pt idx="109">
                  <c:v>18</c:v>
                </c:pt>
                <c:pt idx="110">
                  <c:v>18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16</c:v>
                </c:pt>
                <c:pt idx="115">
                  <c:v>16</c:v>
                </c:pt>
                <c:pt idx="116">
                  <c:v>17</c:v>
                </c:pt>
                <c:pt idx="117">
                  <c:v>19</c:v>
                </c:pt>
                <c:pt idx="118">
                  <c:v>10</c:v>
                </c:pt>
                <c:pt idx="119">
                  <c:v>18</c:v>
                </c:pt>
                <c:pt idx="120">
                  <c:v>16</c:v>
                </c:pt>
                <c:pt idx="121">
                  <c:v>4</c:v>
                </c:pt>
                <c:pt idx="122">
                  <c:v>18</c:v>
                </c:pt>
                <c:pt idx="123">
                  <c:v>18</c:v>
                </c:pt>
                <c:pt idx="124">
                  <c:v>21</c:v>
                </c:pt>
                <c:pt idx="125">
                  <c:v>12</c:v>
                </c:pt>
                <c:pt idx="126">
                  <c:v>18</c:v>
                </c:pt>
                <c:pt idx="127">
                  <c:v>18</c:v>
                </c:pt>
                <c:pt idx="128">
                  <c:v>18</c:v>
                </c:pt>
                <c:pt idx="129">
                  <c:v>18</c:v>
                </c:pt>
                <c:pt idx="130">
                  <c:v>18</c:v>
                </c:pt>
                <c:pt idx="131">
                  <c:v>21</c:v>
                </c:pt>
                <c:pt idx="132">
                  <c:v>6</c:v>
                </c:pt>
                <c:pt idx="133">
                  <c:v>13</c:v>
                </c:pt>
                <c:pt idx="134">
                  <c:v>16</c:v>
                </c:pt>
                <c:pt idx="135">
                  <c:v>19</c:v>
                </c:pt>
                <c:pt idx="136">
                  <c:v>18</c:v>
                </c:pt>
                <c:pt idx="137">
                  <c:v>18</c:v>
                </c:pt>
                <c:pt idx="138">
                  <c:v>3</c:v>
                </c:pt>
                <c:pt idx="139">
                  <c:v>6</c:v>
                </c:pt>
                <c:pt idx="140">
                  <c:v>6</c:v>
                </c:pt>
                <c:pt idx="141">
                  <c:v>12</c:v>
                </c:pt>
                <c:pt idx="142">
                  <c:v>12</c:v>
                </c:pt>
                <c:pt idx="143">
                  <c:v>20</c:v>
                </c:pt>
                <c:pt idx="144">
                  <c:v>16</c:v>
                </c:pt>
                <c:pt idx="145">
                  <c:v>16</c:v>
                </c:pt>
                <c:pt idx="146">
                  <c:v>13</c:v>
                </c:pt>
                <c:pt idx="147">
                  <c:v>4</c:v>
                </c:pt>
                <c:pt idx="148">
                  <c:v>14</c:v>
                </c:pt>
                <c:pt idx="149">
                  <c:v>6</c:v>
                </c:pt>
                <c:pt idx="150">
                  <c:v>6</c:v>
                </c:pt>
                <c:pt idx="151">
                  <c:v>1</c:v>
                </c:pt>
                <c:pt idx="152">
                  <c:v>1</c:v>
                </c:pt>
                <c:pt idx="153">
                  <c:v>9</c:v>
                </c:pt>
                <c:pt idx="154">
                  <c:v>18</c:v>
                </c:pt>
                <c:pt idx="155">
                  <c:v>3</c:v>
                </c:pt>
                <c:pt idx="156">
                  <c:v>18</c:v>
                </c:pt>
                <c:pt idx="157">
                  <c:v>18</c:v>
                </c:pt>
                <c:pt idx="158">
                  <c:v>18</c:v>
                </c:pt>
                <c:pt idx="159">
                  <c:v>20</c:v>
                </c:pt>
                <c:pt idx="160">
                  <c:v>6</c:v>
                </c:pt>
                <c:pt idx="161">
                  <c:v>3</c:v>
                </c:pt>
                <c:pt idx="162">
                  <c:v>20</c:v>
                </c:pt>
                <c:pt idx="163">
                  <c:v>20</c:v>
                </c:pt>
                <c:pt idx="164">
                  <c:v>20</c:v>
                </c:pt>
                <c:pt idx="165">
                  <c:v>20</c:v>
                </c:pt>
                <c:pt idx="166">
                  <c:v>18</c:v>
                </c:pt>
                <c:pt idx="167">
                  <c:v>21</c:v>
                </c:pt>
                <c:pt idx="168">
                  <c:v>18</c:v>
                </c:pt>
                <c:pt idx="169">
                  <c:v>20</c:v>
                </c:pt>
                <c:pt idx="170">
                  <c:v>18</c:v>
                </c:pt>
                <c:pt idx="171">
                  <c:v>18</c:v>
                </c:pt>
                <c:pt idx="172">
                  <c:v>8</c:v>
                </c:pt>
                <c:pt idx="173">
                  <c:v>17</c:v>
                </c:pt>
                <c:pt idx="174">
                  <c:v>17</c:v>
                </c:pt>
                <c:pt idx="175">
                  <c:v>16</c:v>
                </c:pt>
                <c:pt idx="176">
                  <c:v>16</c:v>
                </c:pt>
                <c:pt idx="177">
                  <c:v>17</c:v>
                </c:pt>
                <c:pt idx="178">
                  <c:v>2</c:v>
                </c:pt>
                <c:pt idx="179">
                  <c:v>3</c:v>
                </c:pt>
                <c:pt idx="180">
                  <c:v>1</c:v>
                </c:pt>
                <c:pt idx="181">
                  <c:v>20</c:v>
                </c:pt>
                <c:pt idx="182">
                  <c:v>18</c:v>
                </c:pt>
                <c:pt idx="183">
                  <c:v>18</c:v>
                </c:pt>
                <c:pt idx="184">
                  <c:v>13</c:v>
                </c:pt>
                <c:pt idx="185">
                  <c:v>20</c:v>
                </c:pt>
                <c:pt idx="186">
                  <c:v>20</c:v>
                </c:pt>
                <c:pt idx="187">
                  <c:v>18</c:v>
                </c:pt>
                <c:pt idx="188">
                  <c:v>18</c:v>
                </c:pt>
                <c:pt idx="189">
                  <c:v>18</c:v>
                </c:pt>
                <c:pt idx="190">
                  <c:v>18</c:v>
                </c:pt>
                <c:pt idx="191">
                  <c:v>18</c:v>
                </c:pt>
                <c:pt idx="192">
                  <c:v>18</c:v>
                </c:pt>
                <c:pt idx="193">
                  <c:v>18</c:v>
                </c:pt>
                <c:pt idx="194">
                  <c:v>13</c:v>
                </c:pt>
                <c:pt idx="195">
                  <c:v>13</c:v>
                </c:pt>
                <c:pt idx="196">
                  <c:v>20</c:v>
                </c:pt>
                <c:pt idx="197">
                  <c:v>20</c:v>
                </c:pt>
                <c:pt idx="198">
                  <c:v>20</c:v>
                </c:pt>
                <c:pt idx="199">
                  <c:v>10</c:v>
                </c:pt>
                <c:pt idx="200">
                  <c:v>10</c:v>
                </c:pt>
              </c:numCache>
            </c:numRef>
          </c:xVal>
          <c:yVal>
            <c:numRef>
              <c:f>Stations!$O$4:$O$204</c:f>
              <c:numCache>
                <c:formatCode>General</c:formatCode>
                <c:ptCount val="201"/>
                <c:pt idx="0">
                  <c:v>3.3661732987145827</c:v>
                </c:pt>
                <c:pt idx="1">
                  <c:v>2.8700693541318509</c:v>
                </c:pt>
                <c:pt idx="2">
                  <c:v>6.7326244482290782</c:v>
                </c:pt>
                <c:pt idx="3">
                  <c:v>4.1039609861346591</c:v>
                </c:pt>
                <c:pt idx="4">
                  <c:v>3.2664548438781722</c:v>
                </c:pt>
                <c:pt idx="5">
                  <c:v>4.2082785046407096</c:v>
                </c:pt>
                <c:pt idx="6">
                  <c:v>2.9918189868377238</c:v>
                </c:pt>
                <c:pt idx="7">
                  <c:v>2.9918189868377238</c:v>
                </c:pt>
                <c:pt idx="8">
                  <c:v>6.5445811106712011</c:v>
                </c:pt>
                <c:pt idx="9">
                  <c:v>2.9542421962852798</c:v>
                </c:pt>
                <c:pt idx="10">
                  <c:v>2.9542421962853158</c:v>
                </c:pt>
                <c:pt idx="11">
                  <c:v>2.6366534681862079</c:v>
                </c:pt>
                <c:pt idx="12">
                  <c:v>2.7989964143513251</c:v>
                </c:pt>
                <c:pt idx="13">
                  <c:v>2.9918189868377802</c:v>
                </c:pt>
                <c:pt idx="14">
                  <c:v>2.5682398841615002</c:v>
                </c:pt>
                <c:pt idx="15">
                  <c:v>2.9519338897373846</c:v>
                </c:pt>
                <c:pt idx="16">
                  <c:v>2.9893683779019011</c:v>
                </c:pt>
                <c:pt idx="17">
                  <c:v>3.4184332682727638</c:v>
                </c:pt>
                <c:pt idx="18">
                  <c:v>2.3882340844604015</c:v>
                </c:pt>
                <c:pt idx="19">
                  <c:v>2.3882340844604015</c:v>
                </c:pt>
                <c:pt idx="20">
                  <c:v>-4.43808608325243</c:v>
                </c:pt>
                <c:pt idx="21">
                  <c:v>-4.43808608325243</c:v>
                </c:pt>
                <c:pt idx="22">
                  <c:v>-2.6970326122764394</c:v>
                </c:pt>
                <c:pt idx="23">
                  <c:v>-1.8738426127998662</c:v>
                </c:pt>
                <c:pt idx="24">
                  <c:v>-1.8738426127998662</c:v>
                </c:pt>
                <c:pt idx="25">
                  <c:v>-1.8738426127998662</c:v>
                </c:pt>
                <c:pt idx="26">
                  <c:v>-1.8039035748584418</c:v>
                </c:pt>
                <c:pt idx="27">
                  <c:v>-1.7970814859410269</c:v>
                </c:pt>
                <c:pt idx="28">
                  <c:v>-4.8373225278318106</c:v>
                </c:pt>
                <c:pt idx="29">
                  <c:v>2.3549617548932034</c:v>
                </c:pt>
                <c:pt idx="30">
                  <c:v>2.3549617548932034</c:v>
                </c:pt>
                <c:pt idx="31">
                  <c:v>-4.8795060012213201</c:v>
                </c:pt>
                <c:pt idx="32">
                  <c:v>4.489685459518749</c:v>
                </c:pt>
                <c:pt idx="33">
                  <c:v>4.489685459518749</c:v>
                </c:pt>
                <c:pt idx="34">
                  <c:v>2.95073125436386</c:v>
                </c:pt>
                <c:pt idx="35">
                  <c:v>2.95073125436386</c:v>
                </c:pt>
                <c:pt idx="36">
                  <c:v>2.8700693541318509</c:v>
                </c:pt>
                <c:pt idx="37">
                  <c:v>2.3482658267130527</c:v>
                </c:pt>
                <c:pt idx="38">
                  <c:v>2.3482658267130527</c:v>
                </c:pt>
                <c:pt idx="39">
                  <c:v>3.266347669909059</c:v>
                </c:pt>
                <c:pt idx="40">
                  <c:v>3.266347669909059</c:v>
                </c:pt>
                <c:pt idx="41">
                  <c:v>-3.6424425554037554</c:v>
                </c:pt>
                <c:pt idx="42">
                  <c:v>4.3308691578992162</c:v>
                </c:pt>
                <c:pt idx="43">
                  <c:v>0.10216274195422542</c:v>
                </c:pt>
                <c:pt idx="44">
                  <c:v>3.7767032901831326</c:v>
                </c:pt>
                <c:pt idx="45">
                  <c:v>3.7767032901831326</c:v>
                </c:pt>
                <c:pt idx="46">
                  <c:v>4.2585844033438685</c:v>
                </c:pt>
                <c:pt idx="47">
                  <c:v>3.2394410000955944</c:v>
                </c:pt>
                <c:pt idx="48">
                  <c:v>3.2394410000955944</c:v>
                </c:pt>
                <c:pt idx="49">
                  <c:v>3.2394410000955944</c:v>
                </c:pt>
                <c:pt idx="50">
                  <c:v>3.266454843878186</c:v>
                </c:pt>
                <c:pt idx="51">
                  <c:v>3.266454843878186</c:v>
                </c:pt>
                <c:pt idx="52">
                  <c:v>2.9918189868377802</c:v>
                </c:pt>
                <c:pt idx="53">
                  <c:v>-0.76235809361394025</c:v>
                </c:pt>
                <c:pt idx="54">
                  <c:v>3.8250048440010658</c:v>
                </c:pt>
                <c:pt idx="55">
                  <c:v>2.2862941150716325</c:v>
                </c:pt>
                <c:pt idx="56">
                  <c:v>2.2862941150716325</c:v>
                </c:pt>
                <c:pt idx="57">
                  <c:v>2.7473658448219047</c:v>
                </c:pt>
                <c:pt idx="58">
                  <c:v>2.7241144481181983</c:v>
                </c:pt>
                <c:pt idx="59">
                  <c:v>4.2320305644205387</c:v>
                </c:pt>
                <c:pt idx="60">
                  <c:v>4.2320305644205387</c:v>
                </c:pt>
                <c:pt idx="61">
                  <c:v>2.2451071706904795</c:v>
                </c:pt>
                <c:pt idx="62">
                  <c:v>2.2451071706904795</c:v>
                </c:pt>
                <c:pt idx="63">
                  <c:v>2.2451071706904795</c:v>
                </c:pt>
                <c:pt idx="64">
                  <c:v>2.2451071706904795</c:v>
                </c:pt>
                <c:pt idx="65">
                  <c:v>-4.6866672657263813</c:v>
                </c:pt>
                <c:pt idx="66">
                  <c:v>2.9918189868377878</c:v>
                </c:pt>
                <c:pt idx="67">
                  <c:v>2.9918189868377878</c:v>
                </c:pt>
                <c:pt idx="68">
                  <c:v>2.8700693541318509</c:v>
                </c:pt>
                <c:pt idx="69">
                  <c:v>0.74321083664270571</c:v>
                </c:pt>
                <c:pt idx="70">
                  <c:v>2.9542421962853149</c:v>
                </c:pt>
                <c:pt idx="71">
                  <c:v>4.2305082719777349</c:v>
                </c:pt>
                <c:pt idx="72">
                  <c:v>2.4720946727699871</c:v>
                </c:pt>
                <c:pt idx="73">
                  <c:v>2.4720946727699871</c:v>
                </c:pt>
                <c:pt idx="74">
                  <c:v>2.5884609053530783</c:v>
                </c:pt>
                <c:pt idx="75">
                  <c:v>2.5884609053530783</c:v>
                </c:pt>
                <c:pt idx="76">
                  <c:v>3.2073128451012107</c:v>
                </c:pt>
                <c:pt idx="77">
                  <c:v>2.9609946047557143</c:v>
                </c:pt>
                <c:pt idx="78">
                  <c:v>-4.2359846755105393</c:v>
                </c:pt>
                <c:pt idx="79">
                  <c:v>-4.2359846755105393</c:v>
                </c:pt>
                <c:pt idx="80">
                  <c:v>4.202198792201945</c:v>
                </c:pt>
                <c:pt idx="81">
                  <c:v>3.9703439630823705</c:v>
                </c:pt>
                <c:pt idx="82">
                  <c:v>4.4657536191680656</c:v>
                </c:pt>
                <c:pt idx="83">
                  <c:v>2.870069354131874</c:v>
                </c:pt>
                <c:pt idx="84">
                  <c:v>2.9893683779019096</c:v>
                </c:pt>
                <c:pt idx="85">
                  <c:v>2.9893683779019096</c:v>
                </c:pt>
                <c:pt idx="86">
                  <c:v>2.9542421962853158</c:v>
                </c:pt>
                <c:pt idx="87">
                  <c:v>2.9542421962853158</c:v>
                </c:pt>
                <c:pt idx="88">
                  <c:v>2.9918189868377878</c:v>
                </c:pt>
                <c:pt idx="89">
                  <c:v>2.9918189868377878</c:v>
                </c:pt>
                <c:pt idx="90">
                  <c:v>2.9918189868377878</c:v>
                </c:pt>
                <c:pt idx="91">
                  <c:v>2.9918189868377878</c:v>
                </c:pt>
                <c:pt idx="92">
                  <c:v>2.9918189868377878</c:v>
                </c:pt>
                <c:pt idx="93">
                  <c:v>2.9918189868377878</c:v>
                </c:pt>
                <c:pt idx="94">
                  <c:v>2.8360356209568467</c:v>
                </c:pt>
                <c:pt idx="95">
                  <c:v>-4.1372450473205955</c:v>
                </c:pt>
                <c:pt idx="96">
                  <c:v>-4.1372450473205955</c:v>
                </c:pt>
                <c:pt idx="97">
                  <c:v>1.1722655092821128</c:v>
                </c:pt>
                <c:pt idx="98">
                  <c:v>3.0645447257368792</c:v>
                </c:pt>
                <c:pt idx="99">
                  <c:v>3.013791933082242</c:v>
                </c:pt>
                <c:pt idx="100">
                  <c:v>2.8894662974607015</c:v>
                </c:pt>
                <c:pt idx="101">
                  <c:v>4.1985235834622268</c:v>
                </c:pt>
                <c:pt idx="102">
                  <c:v>4.1855670158298688</c:v>
                </c:pt>
                <c:pt idx="103">
                  <c:v>2.4917154416549661</c:v>
                </c:pt>
                <c:pt idx="104">
                  <c:v>2.9192849304751167</c:v>
                </c:pt>
                <c:pt idx="105">
                  <c:v>2.8473077891298302</c:v>
                </c:pt>
                <c:pt idx="106">
                  <c:v>2.8473077891298302</c:v>
                </c:pt>
                <c:pt idx="107">
                  <c:v>2.8473077891298302</c:v>
                </c:pt>
                <c:pt idx="108">
                  <c:v>3.9613392318228682</c:v>
                </c:pt>
                <c:pt idx="109">
                  <c:v>4.9208054485462327</c:v>
                </c:pt>
                <c:pt idx="110">
                  <c:v>4.9208054485462327</c:v>
                </c:pt>
                <c:pt idx="111">
                  <c:v>2.5008581124766303</c:v>
                </c:pt>
                <c:pt idx="112">
                  <c:v>2.5008581124766303</c:v>
                </c:pt>
                <c:pt idx="113">
                  <c:v>2.5008581124766303</c:v>
                </c:pt>
                <c:pt idx="114">
                  <c:v>2.5008581124766303</c:v>
                </c:pt>
                <c:pt idx="115">
                  <c:v>2.5008581124766303</c:v>
                </c:pt>
                <c:pt idx="116">
                  <c:v>4.9545271107268869</c:v>
                </c:pt>
                <c:pt idx="117">
                  <c:v>-0.6021606877422323</c:v>
                </c:pt>
                <c:pt idx="118">
                  <c:v>3.3217944221965774</c:v>
                </c:pt>
                <c:pt idx="119">
                  <c:v>4.4760759131961034</c:v>
                </c:pt>
                <c:pt idx="120">
                  <c:v>2.6036590284354402</c:v>
                </c:pt>
                <c:pt idx="121">
                  <c:v>3.5655538351766913</c:v>
                </c:pt>
                <c:pt idx="122">
                  <c:v>4.3015351524607217</c:v>
                </c:pt>
                <c:pt idx="123">
                  <c:v>4.3015351524607217</c:v>
                </c:pt>
                <c:pt idx="124">
                  <c:v>-4.9186763693687263</c:v>
                </c:pt>
                <c:pt idx="125">
                  <c:v>2.9918189868377469</c:v>
                </c:pt>
                <c:pt idx="126">
                  <c:v>4.4877229581780345</c:v>
                </c:pt>
                <c:pt idx="127">
                  <c:v>4.4877229581780345</c:v>
                </c:pt>
                <c:pt idx="128">
                  <c:v>4.4877229581780345</c:v>
                </c:pt>
                <c:pt idx="129">
                  <c:v>4.4877229581780345</c:v>
                </c:pt>
                <c:pt idx="130">
                  <c:v>4.4877229581780345</c:v>
                </c:pt>
                <c:pt idx="131">
                  <c:v>-4.1771811976432582</c:v>
                </c:pt>
                <c:pt idx="132">
                  <c:v>3.2664548438781722</c:v>
                </c:pt>
                <c:pt idx="133">
                  <c:v>2.9893683779019011</c:v>
                </c:pt>
                <c:pt idx="134">
                  <c:v>4.117009636810308</c:v>
                </c:pt>
                <c:pt idx="135">
                  <c:v>-0.74735192796305994</c:v>
                </c:pt>
                <c:pt idx="136">
                  <c:v>-1.8738426127998022</c:v>
                </c:pt>
                <c:pt idx="137">
                  <c:v>-1.8738426127998022</c:v>
                </c:pt>
                <c:pt idx="138">
                  <c:v>4.4657536191680656</c:v>
                </c:pt>
                <c:pt idx="139">
                  <c:v>3.2663476699090546</c:v>
                </c:pt>
                <c:pt idx="140">
                  <c:v>3.2663476699090337</c:v>
                </c:pt>
                <c:pt idx="141">
                  <c:v>2.9918189868377469</c:v>
                </c:pt>
                <c:pt idx="142">
                  <c:v>2.9918189868377469</c:v>
                </c:pt>
                <c:pt idx="143">
                  <c:v>-3.9236700786673904</c:v>
                </c:pt>
                <c:pt idx="144">
                  <c:v>2.4947251861188149</c:v>
                </c:pt>
                <c:pt idx="145">
                  <c:v>2.4947251861188149</c:v>
                </c:pt>
                <c:pt idx="146">
                  <c:v>2.9893683779019011</c:v>
                </c:pt>
                <c:pt idx="147">
                  <c:v>2.9542421962852798</c:v>
                </c:pt>
                <c:pt idx="148">
                  <c:v>2.9192849304751167</c:v>
                </c:pt>
                <c:pt idx="149">
                  <c:v>3.2663476699090159</c:v>
                </c:pt>
                <c:pt idx="150">
                  <c:v>3.266347669909027</c:v>
                </c:pt>
                <c:pt idx="151">
                  <c:v>3.074251968379734</c:v>
                </c:pt>
                <c:pt idx="152">
                  <c:v>3.4133832004329951</c:v>
                </c:pt>
                <c:pt idx="153">
                  <c:v>4.2023735142928205</c:v>
                </c:pt>
                <c:pt idx="154">
                  <c:v>1.2320432541186981</c:v>
                </c:pt>
                <c:pt idx="155">
                  <c:v>3.3646841921636015</c:v>
                </c:pt>
                <c:pt idx="156">
                  <c:v>-0.21383098173018361</c:v>
                </c:pt>
                <c:pt idx="157">
                  <c:v>-0.21383098173018361</c:v>
                </c:pt>
                <c:pt idx="158">
                  <c:v>-0.21383098173018361</c:v>
                </c:pt>
                <c:pt idx="159">
                  <c:v>-3.6504587307326051</c:v>
                </c:pt>
                <c:pt idx="160">
                  <c:v>3.2664548438781749</c:v>
                </c:pt>
                <c:pt idx="161">
                  <c:v>3.3646841921636015</c:v>
                </c:pt>
                <c:pt idx="162">
                  <c:v>9.1686272527283652</c:v>
                </c:pt>
                <c:pt idx="163">
                  <c:v>3.7419988826521893</c:v>
                </c:pt>
                <c:pt idx="164">
                  <c:v>5.7342079689546805</c:v>
                </c:pt>
                <c:pt idx="165">
                  <c:v>5.7342079689546805</c:v>
                </c:pt>
                <c:pt idx="166">
                  <c:v>2.8763036315924237</c:v>
                </c:pt>
                <c:pt idx="167">
                  <c:v>-1.2606523769232003</c:v>
                </c:pt>
                <c:pt idx="168">
                  <c:v>4.9229385158653098</c:v>
                </c:pt>
                <c:pt idx="169">
                  <c:v>2.4766222001213647</c:v>
                </c:pt>
                <c:pt idx="170">
                  <c:v>4.7620818002517531</c:v>
                </c:pt>
                <c:pt idx="171">
                  <c:v>-1.8738426127998653</c:v>
                </c:pt>
                <c:pt idx="172">
                  <c:v>4.2883448047044661</c:v>
                </c:pt>
                <c:pt idx="173">
                  <c:v>2.1624905269324026</c:v>
                </c:pt>
                <c:pt idx="174">
                  <c:v>2.1624905269324026</c:v>
                </c:pt>
                <c:pt idx="175">
                  <c:v>2.3625297721364364</c:v>
                </c:pt>
                <c:pt idx="176">
                  <c:v>2.3622196636750492</c:v>
                </c:pt>
                <c:pt idx="177">
                  <c:v>4.2057992968232272</c:v>
                </c:pt>
                <c:pt idx="178">
                  <c:v>2.8517525884726642</c:v>
                </c:pt>
                <c:pt idx="179">
                  <c:v>2.8827854378957536</c:v>
                </c:pt>
                <c:pt idx="180">
                  <c:v>2.763005491057704</c:v>
                </c:pt>
                <c:pt idx="181">
                  <c:v>9.3081591355016771E-2</c:v>
                </c:pt>
                <c:pt idx="182">
                  <c:v>4.4395919333316565</c:v>
                </c:pt>
                <c:pt idx="183">
                  <c:v>4.3399923663289579</c:v>
                </c:pt>
                <c:pt idx="184">
                  <c:v>3.2638583978913487</c:v>
                </c:pt>
                <c:pt idx="185">
                  <c:v>4.4795642985479445</c:v>
                </c:pt>
                <c:pt idx="186">
                  <c:v>4.4795642985479445</c:v>
                </c:pt>
                <c:pt idx="187">
                  <c:v>1.9004271836781579</c:v>
                </c:pt>
                <c:pt idx="188">
                  <c:v>1.9004271836781579</c:v>
                </c:pt>
                <c:pt idx="189">
                  <c:v>1.9004271836781579</c:v>
                </c:pt>
                <c:pt idx="190">
                  <c:v>1.9004271836781579</c:v>
                </c:pt>
                <c:pt idx="191">
                  <c:v>1.9004271836781579</c:v>
                </c:pt>
                <c:pt idx="192">
                  <c:v>4.3575464492139107</c:v>
                </c:pt>
                <c:pt idx="193">
                  <c:v>4.3575464492139107</c:v>
                </c:pt>
                <c:pt idx="194">
                  <c:v>3.2394410000956171</c:v>
                </c:pt>
                <c:pt idx="195">
                  <c:v>3.2394410000956171</c:v>
                </c:pt>
                <c:pt idx="196">
                  <c:v>4.2709796253282457</c:v>
                </c:pt>
                <c:pt idx="197">
                  <c:v>3.6239860420255972</c:v>
                </c:pt>
                <c:pt idx="198">
                  <c:v>-3.9654852488717238</c:v>
                </c:pt>
                <c:pt idx="199">
                  <c:v>2.5957778880450295</c:v>
                </c:pt>
                <c:pt idx="200">
                  <c:v>2.5957778880450295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C5-4575-870D-5DCCFAAD67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5332528"/>
        <c:axId val="102560331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Stations!$M$3</c15:sqref>
                        </c15:formulaRef>
                      </c:ext>
                    </c:extLst>
                    <c:strCache>
                      <c:ptCount val="1"/>
                      <c:pt idx="0">
                        <c:v>Sharing: YRS % of YR tariff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Stations!$L$4:$L$204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3</c:v>
                      </c:pt>
                      <c:pt idx="1">
                        <c:v>6</c:v>
                      </c:pt>
                      <c:pt idx="2">
                        <c:v>20</c:v>
                      </c:pt>
                      <c:pt idx="3">
                        <c:v>7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12</c:v>
                      </c:pt>
                      <c:pt idx="7">
                        <c:v>12</c:v>
                      </c:pt>
                      <c:pt idx="8">
                        <c:v>20</c:v>
                      </c:pt>
                      <c:pt idx="9">
                        <c:v>4</c:v>
                      </c:pt>
                      <c:pt idx="10">
                        <c:v>4</c:v>
                      </c:pt>
                      <c:pt idx="11">
                        <c:v>18</c:v>
                      </c:pt>
                      <c:pt idx="12">
                        <c:v>18</c:v>
                      </c:pt>
                      <c:pt idx="13">
                        <c:v>12</c:v>
                      </c:pt>
                      <c:pt idx="14">
                        <c:v>3</c:v>
                      </c:pt>
                      <c:pt idx="15">
                        <c:v>12</c:v>
                      </c:pt>
                      <c:pt idx="16">
                        <c:v>12</c:v>
                      </c:pt>
                      <c:pt idx="17">
                        <c:v>15</c:v>
                      </c:pt>
                      <c:pt idx="18">
                        <c:v>18</c:v>
                      </c:pt>
                      <c:pt idx="19">
                        <c:v>18</c:v>
                      </c:pt>
                      <c:pt idx="20">
                        <c:v>20</c:v>
                      </c:pt>
                      <c:pt idx="21">
                        <c:v>20</c:v>
                      </c:pt>
                      <c:pt idx="22">
                        <c:v>21</c:v>
                      </c:pt>
                      <c:pt idx="23">
                        <c:v>21</c:v>
                      </c:pt>
                      <c:pt idx="24">
                        <c:v>21</c:v>
                      </c:pt>
                      <c:pt idx="25">
                        <c:v>21</c:v>
                      </c:pt>
                      <c:pt idx="26">
                        <c:v>21</c:v>
                      </c:pt>
                      <c:pt idx="27">
                        <c:v>21</c:v>
                      </c:pt>
                      <c:pt idx="28">
                        <c:v>21</c:v>
                      </c:pt>
                      <c:pt idx="29">
                        <c:v>17</c:v>
                      </c:pt>
                      <c:pt idx="30">
                        <c:v>17</c:v>
                      </c:pt>
                      <c:pt idx="31">
                        <c:v>21</c:v>
                      </c:pt>
                      <c:pt idx="32">
                        <c:v>3</c:v>
                      </c:pt>
                      <c:pt idx="33">
                        <c:v>3</c:v>
                      </c:pt>
                      <c:pt idx="34">
                        <c:v>13</c:v>
                      </c:pt>
                      <c:pt idx="35">
                        <c:v>13</c:v>
                      </c:pt>
                      <c:pt idx="36">
                        <c:v>6</c:v>
                      </c:pt>
                      <c:pt idx="37">
                        <c:v>18</c:v>
                      </c:pt>
                      <c:pt idx="38">
                        <c:v>18</c:v>
                      </c:pt>
                      <c:pt idx="39">
                        <c:v>6</c:v>
                      </c:pt>
                      <c:pt idx="40">
                        <c:v>6</c:v>
                      </c:pt>
                      <c:pt idx="41">
                        <c:v>21</c:v>
                      </c:pt>
                      <c:pt idx="42">
                        <c:v>17</c:v>
                      </c:pt>
                      <c:pt idx="43">
                        <c:v>19</c:v>
                      </c:pt>
                      <c:pt idx="44">
                        <c:v>11</c:v>
                      </c:pt>
                      <c:pt idx="45">
                        <c:v>11</c:v>
                      </c:pt>
                      <c:pt idx="46">
                        <c:v>10</c:v>
                      </c:pt>
                      <c:pt idx="47">
                        <c:v>13</c:v>
                      </c:pt>
                      <c:pt idx="48">
                        <c:v>13</c:v>
                      </c:pt>
                      <c:pt idx="49">
                        <c:v>13</c:v>
                      </c:pt>
                      <c:pt idx="50">
                        <c:v>6</c:v>
                      </c:pt>
                      <c:pt idx="51">
                        <c:v>6</c:v>
                      </c:pt>
                      <c:pt idx="52">
                        <c:v>12</c:v>
                      </c:pt>
                      <c:pt idx="53">
                        <c:v>19</c:v>
                      </c:pt>
                      <c:pt idx="54">
                        <c:v>18</c:v>
                      </c:pt>
                      <c:pt idx="55">
                        <c:v>3</c:v>
                      </c:pt>
                      <c:pt idx="56">
                        <c:v>3</c:v>
                      </c:pt>
                      <c:pt idx="57">
                        <c:v>1</c:v>
                      </c:pt>
                      <c:pt idx="58">
                        <c:v>17</c:v>
                      </c:pt>
                      <c:pt idx="59">
                        <c:v>18</c:v>
                      </c:pt>
                      <c:pt idx="60">
                        <c:v>18</c:v>
                      </c:pt>
                      <c:pt idx="61">
                        <c:v>13</c:v>
                      </c:pt>
                      <c:pt idx="62">
                        <c:v>13</c:v>
                      </c:pt>
                      <c:pt idx="63">
                        <c:v>13</c:v>
                      </c:pt>
                      <c:pt idx="64">
                        <c:v>13</c:v>
                      </c:pt>
                      <c:pt idx="65">
                        <c:v>21</c:v>
                      </c:pt>
                      <c:pt idx="66">
                        <c:v>12</c:v>
                      </c:pt>
                      <c:pt idx="67">
                        <c:v>12</c:v>
                      </c:pt>
                      <c:pt idx="68">
                        <c:v>6</c:v>
                      </c:pt>
                      <c:pt idx="69">
                        <c:v>17</c:v>
                      </c:pt>
                      <c:pt idx="70">
                        <c:v>5</c:v>
                      </c:pt>
                      <c:pt idx="71">
                        <c:v>3</c:v>
                      </c:pt>
                      <c:pt idx="72">
                        <c:v>14</c:v>
                      </c:pt>
                      <c:pt idx="73">
                        <c:v>14</c:v>
                      </c:pt>
                      <c:pt idx="74">
                        <c:v>6</c:v>
                      </c:pt>
                      <c:pt idx="75">
                        <c:v>6</c:v>
                      </c:pt>
                      <c:pt idx="76">
                        <c:v>13</c:v>
                      </c:pt>
                      <c:pt idx="77">
                        <c:v>4</c:v>
                      </c:pt>
                      <c:pt idx="78">
                        <c:v>20</c:v>
                      </c:pt>
                      <c:pt idx="79">
                        <c:v>20</c:v>
                      </c:pt>
                      <c:pt idx="80">
                        <c:v>9</c:v>
                      </c:pt>
                      <c:pt idx="81">
                        <c:v>18</c:v>
                      </c:pt>
                      <c:pt idx="82">
                        <c:v>3</c:v>
                      </c:pt>
                      <c:pt idx="83">
                        <c:v>6</c:v>
                      </c:pt>
                      <c:pt idx="84">
                        <c:v>12</c:v>
                      </c:pt>
                      <c:pt idx="85">
                        <c:v>12</c:v>
                      </c:pt>
                      <c:pt idx="86">
                        <c:v>4</c:v>
                      </c:pt>
                      <c:pt idx="87">
                        <c:v>4</c:v>
                      </c:pt>
                      <c:pt idx="88">
                        <c:v>12</c:v>
                      </c:pt>
                      <c:pt idx="89">
                        <c:v>12</c:v>
                      </c:pt>
                      <c:pt idx="90">
                        <c:v>12</c:v>
                      </c:pt>
                      <c:pt idx="91">
                        <c:v>12</c:v>
                      </c:pt>
                      <c:pt idx="92">
                        <c:v>12</c:v>
                      </c:pt>
                      <c:pt idx="93">
                        <c:v>12</c:v>
                      </c:pt>
                      <c:pt idx="94">
                        <c:v>2</c:v>
                      </c:pt>
                      <c:pt idx="95">
                        <c:v>21</c:v>
                      </c:pt>
                      <c:pt idx="96">
                        <c:v>21</c:v>
                      </c:pt>
                      <c:pt idx="97">
                        <c:v>17</c:v>
                      </c:pt>
                      <c:pt idx="98">
                        <c:v>3</c:v>
                      </c:pt>
                      <c:pt idx="99">
                        <c:v>3</c:v>
                      </c:pt>
                      <c:pt idx="100">
                        <c:v>10</c:v>
                      </c:pt>
                      <c:pt idx="101">
                        <c:v>16</c:v>
                      </c:pt>
                      <c:pt idx="102">
                        <c:v>16</c:v>
                      </c:pt>
                      <c:pt idx="103">
                        <c:v>10</c:v>
                      </c:pt>
                      <c:pt idx="104">
                        <c:v>14</c:v>
                      </c:pt>
                      <c:pt idx="105">
                        <c:v>15</c:v>
                      </c:pt>
                      <c:pt idx="106">
                        <c:v>15</c:v>
                      </c:pt>
                      <c:pt idx="107">
                        <c:v>15</c:v>
                      </c:pt>
                      <c:pt idx="108">
                        <c:v>16</c:v>
                      </c:pt>
                      <c:pt idx="109">
                        <c:v>18</c:v>
                      </c:pt>
                      <c:pt idx="110">
                        <c:v>18</c:v>
                      </c:pt>
                      <c:pt idx="111">
                        <c:v>16</c:v>
                      </c:pt>
                      <c:pt idx="112">
                        <c:v>16</c:v>
                      </c:pt>
                      <c:pt idx="113">
                        <c:v>16</c:v>
                      </c:pt>
                      <c:pt idx="114">
                        <c:v>16</c:v>
                      </c:pt>
                      <c:pt idx="115">
                        <c:v>16</c:v>
                      </c:pt>
                      <c:pt idx="116">
                        <c:v>17</c:v>
                      </c:pt>
                      <c:pt idx="117">
                        <c:v>19</c:v>
                      </c:pt>
                      <c:pt idx="118">
                        <c:v>10</c:v>
                      </c:pt>
                      <c:pt idx="119">
                        <c:v>18</c:v>
                      </c:pt>
                      <c:pt idx="120">
                        <c:v>16</c:v>
                      </c:pt>
                      <c:pt idx="121">
                        <c:v>4</c:v>
                      </c:pt>
                      <c:pt idx="122">
                        <c:v>18</c:v>
                      </c:pt>
                      <c:pt idx="123">
                        <c:v>18</c:v>
                      </c:pt>
                      <c:pt idx="124">
                        <c:v>21</c:v>
                      </c:pt>
                      <c:pt idx="125">
                        <c:v>12</c:v>
                      </c:pt>
                      <c:pt idx="126">
                        <c:v>18</c:v>
                      </c:pt>
                      <c:pt idx="127">
                        <c:v>18</c:v>
                      </c:pt>
                      <c:pt idx="128">
                        <c:v>18</c:v>
                      </c:pt>
                      <c:pt idx="129">
                        <c:v>18</c:v>
                      </c:pt>
                      <c:pt idx="130">
                        <c:v>18</c:v>
                      </c:pt>
                      <c:pt idx="131">
                        <c:v>21</c:v>
                      </c:pt>
                      <c:pt idx="132">
                        <c:v>6</c:v>
                      </c:pt>
                      <c:pt idx="133">
                        <c:v>13</c:v>
                      </c:pt>
                      <c:pt idx="134">
                        <c:v>16</c:v>
                      </c:pt>
                      <c:pt idx="135">
                        <c:v>19</c:v>
                      </c:pt>
                      <c:pt idx="136">
                        <c:v>18</c:v>
                      </c:pt>
                      <c:pt idx="137">
                        <c:v>18</c:v>
                      </c:pt>
                      <c:pt idx="138">
                        <c:v>3</c:v>
                      </c:pt>
                      <c:pt idx="139">
                        <c:v>6</c:v>
                      </c:pt>
                      <c:pt idx="140">
                        <c:v>6</c:v>
                      </c:pt>
                      <c:pt idx="141">
                        <c:v>12</c:v>
                      </c:pt>
                      <c:pt idx="142">
                        <c:v>12</c:v>
                      </c:pt>
                      <c:pt idx="143">
                        <c:v>20</c:v>
                      </c:pt>
                      <c:pt idx="144">
                        <c:v>16</c:v>
                      </c:pt>
                      <c:pt idx="145">
                        <c:v>16</c:v>
                      </c:pt>
                      <c:pt idx="146">
                        <c:v>13</c:v>
                      </c:pt>
                      <c:pt idx="147">
                        <c:v>4</c:v>
                      </c:pt>
                      <c:pt idx="148">
                        <c:v>14</c:v>
                      </c:pt>
                      <c:pt idx="149">
                        <c:v>6</c:v>
                      </c:pt>
                      <c:pt idx="150">
                        <c:v>6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9</c:v>
                      </c:pt>
                      <c:pt idx="154">
                        <c:v>18</c:v>
                      </c:pt>
                      <c:pt idx="155">
                        <c:v>3</c:v>
                      </c:pt>
                      <c:pt idx="156">
                        <c:v>18</c:v>
                      </c:pt>
                      <c:pt idx="157">
                        <c:v>18</c:v>
                      </c:pt>
                      <c:pt idx="158">
                        <c:v>18</c:v>
                      </c:pt>
                      <c:pt idx="159">
                        <c:v>20</c:v>
                      </c:pt>
                      <c:pt idx="160">
                        <c:v>6</c:v>
                      </c:pt>
                      <c:pt idx="161">
                        <c:v>3</c:v>
                      </c:pt>
                      <c:pt idx="162">
                        <c:v>20</c:v>
                      </c:pt>
                      <c:pt idx="163">
                        <c:v>20</c:v>
                      </c:pt>
                      <c:pt idx="164">
                        <c:v>20</c:v>
                      </c:pt>
                      <c:pt idx="165">
                        <c:v>20</c:v>
                      </c:pt>
                      <c:pt idx="166">
                        <c:v>18</c:v>
                      </c:pt>
                      <c:pt idx="167">
                        <c:v>21</c:v>
                      </c:pt>
                      <c:pt idx="168">
                        <c:v>18</c:v>
                      </c:pt>
                      <c:pt idx="169">
                        <c:v>20</c:v>
                      </c:pt>
                      <c:pt idx="170">
                        <c:v>18</c:v>
                      </c:pt>
                      <c:pt idx="171">
                        <c:v>18</c:v>
                      </c:pt>
                      <c:pt idx="172">
                        <c:v>8</c:v>
                      </c:pt>
                      <c:pt idx="173">
                        <c:v>17</c:v>
                      </c:pt>
                      <c:pt idx="174">
                        <c:v>17</c:v>
                      </c:pt>
                      <c:pt idx="175">
                        <c:v>16</c:v>
                      </c:pt>
                      <c:pt idx="176">
                        <c:v>16</c:v>
                      </c:pt>
                      <c:pt idx="177">
                        <c:v>17</c:v>
                      </c:pt>
                      <c:pt idx="178">
                        <c:v>2</c:v>
                      </c:pt>
                      <c:pt idx="179">
                        <c:v>3</c:v>
                      </c:pt>
                      <c:pt idx="180">
                        <c:v>1</c:v>
                      </c:pt>
                      <c:pt idx="181">
                        <c:v>20</c:v>
                      </c:pt>
                      <c:pt idx="182">
                        <c:v>18</c:v>
                      </c:pt>
                      <c:pt idx="183">
                        <c:v>18</c:v>
                      </c:pt>
                      <c:pt idx="184">
                        <c:v>13</c:v>
                      </c:pt>
                      <c:pt idx="185">
                        <c:v>20</c:v>
                      </c:pt>
                      <c:pt idx="186">
                        <c:v>20</c:v>
                      </c:pt>
                      <c:pt idx="187">
                        <c:v>18</c:v>
                      </c:pt>
                      <c:pt idx="188">
                        <c:v>18</c:v>
                      </c:pt>
                      <c:pt idx="189">
                        <c:v>18</c:v>
                      </c:pt>
                      <c:pt idx="190">
                        <c:v>18</c:v>
                      </c:pt>
                      <c:pt idx="191">
                        <c:v>18</c:v>
                      </c:pt>
                      <c:pt idx="192">
                        <c:v>18</c:v>
                      </c:pt>
                      <c:pt idx="193">
                        <c:v>18</c:v>
                      </c:pt>
                      <c:pt idx="194">
                        <c:v>13</c:v>
                      </c:pt>
                      <c:pt idx="195">
                        <c:v>13</c:v>
                      </c:pt>
                      <c:pt idx="196">
                        <c:v>20</c:v>
                      </c:pt>
                      <c:pt idx="197">
                        <c:v>20</c:v>
                      </c:pt>
                      <c:pt idx="198">
                        <c:v>20</c:v>
                      </c:pt>
                      <c:pt idx="199">
                        <c:v>10</c:v>
                      </c:pt>
                      <c:pt idx="200">
                        <c:v>10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Stations!$M$4:$M$204</c15:sqref>
                        </c15:formulaRef>
                      </c:ext>
                    </c:extLst>
                    <c:numCache>
                      <c:formatCode>0.00%</c:formatCode>
                      <c:ptCount val="201"/>
                      <c:pt idx="0">
                        <c:v>0.51646109579767174</c:v>
                      </c:pt>
                      <c:pt idx="1">
                        <c:v>0.51646109579767174</c:v>
                      </c:pt>
                      <c:pt idx="2">
                        <c:v>1</c:v>
                      </c:pt>
                      <c:pt idx="3">
                        <c:v>0.32892727374667907</c:v>
                      </c:pt>
                      <c:pt idx="4">
                        <c:v>0.51646109579767174</c:v>
                      </c:pt>
                      <c:pt idx="5">
                        <c:v>0.32892727374667907</c:v>
                      </c:pt>
                      <c:pt idx="6">
                        <c:v>0.46627992721572109</c:v>
                      </c:pt>
                      <c:pt idx="7">
                        <c:v>0.46627992721572109</c:v>
                      </c:pt>
                      <c:pt idx="8">
                        <c:v>1</c:v>
                      </c:pt>
                      <c:pt idx="9">
                        <c:v>0.50129966934689707</c:v>
                      </c:pt>
                      <c:pt idx="10">
                        <c:v>0.50129966934689707</c:v>
                      </c:pt>
                      <c:pt idx="11">
                        <c:v>1</c:v>
                      </c:pt>
                      <c:pt idx="12">
                        <c:v>1</c:v>
                      </c:pt>
                      <c:pt idx="13">
                        <c:v>0.46627992721572109</c:v>
                      </c:pt>
                      <c:pt idx="14">
                        <c:v>0.51646109579767174</c:v>
                      </c:pt>
                      <c:pt idx="15">
                        <c:v>0.64362575081817364</c:v>
                      </c:pt>
                      <c:pt idx="16">
                        <c:v>0.64362575081817364</c:v>
                      </c:pt>
                      <c:pt idx="17">
                        <c:v>0.54736497875674861</c:v>
                      </c:pt>
                      <c:pt idx="18">
                        <c:v>1</c:v>
                      </c:pt>
                      <c:pt idx="19">
                        <c:v>1</c:v>
                      </c:pt>
                      <c:pt idx="20">
                        <c:v>1</c:v>
                      </c:pt>
                      <c:pt idx="21">
                        <c:v>1</c:v>
                      </c:pt>
                      <c:pt idx="22">
                        <c:v>1</c:v>
                      </c:pt>
                      <c:pt idx="23">
                        <c:v>1</c:v>
                      </c:pt>
                      <c:pt idx="24">
                        <c:v>1</c:v>
                      </c:pt>
                      <c:pt idx="25">
                        <c:v>1</c:v>
                      </c:pt>
                      <c:pt idx="26">
                        <c:v>1</c:v>
                      </c:pt>
                      <c:pt idx="27">
                        <c:v>1</c:v>
                      </c:pt>
                      <c:pt idx="28">
                        <c:v>1</c:v>
                      </c:pt>
                      <c:pt idx="29">
                        <c:v>1</c:v>
                      </c:pt>
                      <c:pt idx="30">
                        <c:v>1</c:v>
                      </c:pt>
                      <c:pt idx="31">
                        <c:v>1</c:v>
                      </c:pt>
                      <c:pt idx="32">
                        <c:v>0.47179224098430234</c:v>
                      </c:pt>
                      <c:pt idx="33">
                        <c:v>0.47179224098430234</c:v>
                      </c:pt>
                      <c:pt idx="34">
                        <c:v>0.64362575081817364</c:v>
                      </c:pt>
                      <c:pt idx="35">
                        <c:v>0.64362575081817364</c:v>
                      </c:pt>
                      <c:pt idx="36">
                        <c:v>0.51646109579767174</c:v>
                      </c:pt>
                      <c:pt idx="37">
                        <c:v>1</c:v>
                      </c:pt>
                      <c:pt idx="38">
                        <c:v>1</c:v>
                      </c:pt>
                      <c:pt idx="39">
                        <c:v>0.51646109579767174</c:v>
                      </c:pt>
                      <c:pt idx="40">
                        <c:v>0.51646109579767174</c:v>
                      </c:pt>
                      <c:pt idx="41">
                        <c:v>1</c:v>
                      </c:pt>
                      <c:pt idx="42">
                        <c:v>1</c:v>
                      </c:pt>
                      <c:pt idx="43">
                        <c:v>1</c:v>
                      </c:pt>
                      <c:pt idx="44">
                        <c:v>0.32892727374667907</c:v>
                      </c:pt>
                      <c:pt idx="45">
                        <c:v>0.32892727374667907</c:v>
                      </c:pt>
                      <c:pt idx="46">
                        <c:v>0.4722090519824042</c:v>
                      </c:pt>
                      <c:pt idx="47">
                        <c:v>0.64362575081817364</c:v>
                      </c:pt>
                      <c:pt idx="48">
                        <c:v>0.64362575081817364</c:v>
                      </c:pt>
                      <c:pt idx="49">
                        <c:v>0.64362575081817364</c:v>
                      </c:pt>
                      <c:pt idx="50">
                        <c:v>0.51646109579767174</c:v>
                      </c:pt>
                      <c:pt idx="51">
                        <c:v>0.51646109579767174</c:v>
                      </c:pt>
                      <c:pt idx="52">
                        <c:v>0.46627992721572109</c:v>
                      </c:pt>
                      <c:pt idx="53">
                        <c:v>1</c:v>
                      </c:pt>
                      <c:pt idx="54">
                        <c:v>1</c:v>
                      </c:pt>
                      <c:pt idx="55">
                        <c:v>0.51646109579767174</c:v>
                      </c:pt>
                      <c:pt idx="56">
                        <c:v>0.51646109579767174</c:v>
                      </c:pt>
                      <c:pt idx="57">
                        <c:v>0.51646109579767174</c:v>
                      </c:pt>
                      <c:pt idx="58">
                        <c:v>1</c:v>
                      </c:pt>
                      <c:pt idx="59">
                        <c:v>0.82999295887309366</c:v>
                      </c:pt>
                      <c:pt idx="60">
                        <c:v>0.82999295887309366</c:v>
                      </c:pt>
                      <c:pt idx="61">
                        <c:v>0.64362575081817364</c:v>
                      </c:pt>
                      <c:pt idx="62">
                        <c:v>0.64362575081817364</c:v>
                      </c:pt>
                      <c:pt idx="63">
                        <c:v>0.64362575081817364</c:v>
                      </c:pt>
                      <c:pt idx="64">
                        <c:v>0.64362575081817364</c:v>
                      </c:pt>
                      <c:pt idx="65">
                        <c:v>1</c:v>
                      </c:pt>
                      <c:pt idx="66">
                        <c:v>0.46627992721572109</c:v>
                      </c:pt>
                      <c:pt idx="67">
                        <c:v>0.46627992721572109</c:v>
                      </c:pt>
                      <c:pt idx="68">
                        <c:v>0.51646109579767174</c:v>
                      </c:pt>
                      <c:pt idx="69">
                        <c:v>1</c:v>
                      </c:pt>
                      <c:pt idx="70">
                        <c:v>0.47600436419790465</c:v>
                      </c:pt>
                      <c:pt idx="71">
                        <c:v>0.47179224098430234</c:v>
                      </c:pt>
                      <c:pt idx="72">
                        <c:v>0.50142857492845549</c:v>
                      </c:pt>
                      <c:pt idx="73">
                        <c:v>0.50142857492845549</c:v>
                      </c:pt>
                      <c:pt idx="74">
                        <c:v>0.51646109579767174</c:v>
                      </c:pt>
                      <c:pt idx="75">
                        <c:v>0.51646109579767174</c:v>
                      </c:pt>
                      <c:pt idx="76">
                        <c:v>0.64362575081817364</c:v>
                      </c:pt>
                      <c:pt idx="77">
                        <c:v>0.50129966934689707</c:v>
                      </c:pt>
                      <c:pt idx="78">
                        <c:v>1</c:v>
                      </c:pt>
                      <c:pt idx="79">
                        <c:v>1</c:v>
                      </c:pt>
                      <c:pt idx="80">
                        <c:v>0.32892727374667907</c:v>
                      </c:pt>
                      <c:pt idx="81">
                        <c:v>1</c:v>
                      </c:pt>
                      <c:pt idx="82">
                        <c:v>0.47210439510181312</c:v>
                      </c:pt>
                      <c:pt idx="83">
                        <c:v>0.51646109579767174</c:v>
                      </c:pt>
                      <c:pt idx="84">
                        <c:v>0.64362575081817364</c:v>
                      </c:pt>
                      <c:pt idx="85">
                        <c:v>0.64362575081817364</c:v>
                      </c:pt>
                      <c:pt idx="86">
                        <c:v>0.50129966934689707</c:v>
                      </c:pt>
                      <c:pt idx="87">
                        <c:v>0.50129966934689707</c:v>
                      </c:pt>
                      <c:pt idx="88">
                        <c:v>0.46627992721572109</c:v>
                      </c:pt>
                      <c:pt idx="89">
                        <c:v>0.46627992721572109</c:v>
                      </c:pt>
                      <c:pt idx="90">
                        <c:v>0.46627992721572109</c:v>
                      </c:pt>
                      <c:pt idx="91">
                        <c:v>0.46627992721572109</c:v>
                      </c:pt>
                      <c:pt idx="92">
                        <c:v>0.46627992721572109</c:v>
                      </c:pt>
                      <c:pt idx="93">
                        <c:v>0.46627992721572109</c:v>
                      </c:pt>
                      <c:pt idx="94">
                        <c:v>0.51646109579767174</c:v>
                      </c:pt>
                      <c:pt idx="95">
                        <c:v>1</c:v>
                      </c:pt>
                      <c:pt idx="96">
                        <c:v>1</c:v>
                      </c:pt>
                      <c:pt idx="97">
                        <c:v>1</c:v>
                      </c:pt>
                      <c:pt idx="98">
                        <c:v>0.47179224098430234</c:v>
                      </c:pt>
                      <c:pt idx="99">
                        <c:v>0.47179224098430234</c:v>
                      </c:pt>
                      <c:pt idx="100">
                        <c:v>0.46226775657645619</c:v>
                      </c:pt>
                      <c:pt idx="101">
                        <c:v>0.54736497875674861</c:v>
                      </c:pt>
                      <c:pt idx="102">
                        <c:v>0.54736497875674861</c:v>
                      </c:pt>
                      <c:pt idx="103">
                        <c:v>0.46627992721572109</c:v>
                      </c:pt>
                      <c:pt idx="104">
                        <c:v>0.50142857492845549</c:v>
                      </c:pt>
                      <c:pt idx="105">
                        <c:v>0.50142857492845549</c:v>
                      </c:pt>
                      <c:pt idx="106">
                        <c:v>0.50142857492845549</c:v>
                      </c:pt>
                      <c:pt idx="107">
                        <c:v>0.50142857492845549</c:v>
                      </c:pt>
                      <c:pt idx="108">
                        <c:v>0.54736497875674861</c:v>
                      </c:pt>
                      <c:pt idx="109">
                        <c:v>0.82999295887309366</c:v>
                      </c:pt>
                      <c:pt idx="110">
                        <c:v>0.82999295887309366</c:v>
                      </c:pt>
                      <c:pt idx="111">
                        <c:v>0.80161223811068671</c:v>
                      </c:pt>
                      <c:pt idx="112">
                        <c:v>0.80161223811068671</c:v>
                      </c:pt>
                      <c:pt idx="113">
                        <c:v>0.80161223811068671</c:v>
                      </c:pt>
                      <c:pt idx="114">
                        <c:v>0.80161223811068671</c:v>
                      </c:pt>
                      <c:pt idx="115">
                        <c:v>0.80161223811068671</c:v>
                      </c:pt>
                      <c:pt idx="116">
                        <c:v>1</c:v>
                      </c:pt>
                      <c:pt idx="117">
                        <c:v>1</c:v>
                      </c:pt>
                      <c:pt idx="118">
                        <c:v>0.46627992721572109</c:v>
                      </c:pt>
                      <c:pt idx="119">
                        <c:v>0.82999295887309366</c:v>
                      </c:pt>
                      <c:pt idx="120">
                        <c:v>0.80161223811068671</c:v>
                      </c:pt>
                      <c:pt idx="121">
                        <c:v>0.50129966934689707</c:v>
                      </c:pt>
                      <c:pt idx="122">
                        <c:v>1</c:v>
                      </c:pt>
                      <c:pt idx="123">
                        <c:v>1</c:v>
                      </c:pt>
                      <c:pt idx="124">
                        <c:v>1</c:v>
                      </c:pt>
                      <c:pt idx="125">
                        <c:v>0.46627992721572109</c:v>
                      </c:pt>
                      <c:pt idx="126">
                        <c:v>0.82999295887309366</c:v>
                      </c:pt>
                      <c:pt idx="127">
                        <c:v>0.82999295887309366</c:v>
                      </c:pt>
                      <c:pt idx="128">
                        <c:v>0.82999295887309366</c:v>
                      </c:pt>
                      <c:pt idx="129">
                        <c:v>0.82999295887309366</c:v>
                      </c:pt>
                      <c:pt idx="130">
                        <c:v>0.82999295887309366</c:v>
                      </c:pt>
                      <c:pt idx="131">
                        <c:v>1</c:v>
                      </c:pt>
                      <c:pt idx="132">
                        <c:v>0.51646109579767174</c:v>
                      </c:pt>
                      <c:pt idx="133">
                        <c:v>0.64362575081817364</c:v>
                      </c:pt>
                      <c:pt idx="134">
                        <c:v>0.54736497875674861</c:v>
                      </c:pt>
                      <c:pt idx="135">
                        <c:v>1</c:v>
                      </c:pt>
                      <c:pt idx="136">
                        <c:v>1</c:v>
                      </c:pt>
                      <c:pt idx="137">
                        <c:v>1</c:v>
                      </c:pt>
                      <c:pt idx="138">
                        <c:v>0.47210439510181312</c:v>
                      </c:pt>
                      <c:pt idx="139">
                        <c:v>0.51646109579767174</c:v>
                      </c:pt>
                      <c:pt idx="140">
                        <c:v>0.51646109579767174</c:v>
                      </c:pt>
                      <c:pt idx="141">
                        <c:v>0.46627992721572109</c:v>
                      </c:pt>
                      <c:pt idx="142">
                        <c:v>0.46627992721572109</c:v>
                      </c:pt>
                      <c:pt idx="143">
                        <c:v>1</c:v>
                      </c:pt>
                      <c:pt idx="144">
                        <c:v>0.80161223811068671</c:v>
                      </c:pt>
                      <c:pt idx="145">
                        <c:v>0.80161223811068671</c:v>
                      </c:pt>
                      <c:pt idx="146">
                        <c:v>0.64362575081817364</c:v>
                      </c:pt>
                      <c:pt idx="147">
                        <c:v>0.50129966934689707</c:v>
                      </c:pt>
                      <c:pt idx="148">
                        <c:v>0.50142857492845549</c:v>
                      </c:pt>
                      <c:pt idx="149">
                        <c:v>0.51646109579767174</c:v>
                      </c:pt>
                      <c:pt idx="150">
                        <c:v>0.51646109579767174</c:v>
                      </c:pt>
                      <c:pt idx="151">
                        <c:v>0.51646109579767174</c:v>
                      </c:pt>
                      <c:pt idx="152">
                        <c:v>0.51646109579767174</c:v>
                      </c:pt>
                      <c:pt idx="153">
                        <c:v>0.32892727374667907</c:v>
                      </c:pt>
                      <c:pt idx="154">
                        <c:v>1</c:v>
                      </c:pt>
                      <c:pt idx="155">
                        <c:v>0.43119743898267082</c:v>
                      </c:pt>
                      <c:pt idx="156">
                        <c:v>1</c:v>
                      </c:pt>
                      <c:pt idx="157">
                        <c:v>1</c:v>
                      </c:pt>
                      <c:pt idx="158">
                        <c:v>1</c:v>
                      </c:pt>
                      <c:pt idx="159">
                        <c:v>1</c:v>
                      </c:pt>
                      <c:pt idx="160">
                        <c:v>0.51646109579767174</c:v>
                      </c:pt>
                      <c:pt idx="161">
                        <c:v>0.43119743898267082</c:v>
                      </c:pt>
                      <c:pt idx="162">
                        <c:v>1</c:v>
                      </c:pt>
                      <c:pt idx="163">
                        <c:v>1</c:v>
                      </c:pt>
                      <c:pt idx="164">
                        <c:v>1</c:v>
                      </c:pt>
                      <c:pt idx="165">
                        <c:v>1</c:v>
                      </c:pt>
                      <c:pt idx="166">
                        <c:v>1</c:v>
                      </c:pt>
                      <c:pt idx="167">
                        <c:v>1</c:v>
                      </c:pt>
                      <c:pt idx="168">
                        <c:v>0.82999295887309366</c:v>
                      </c:pt>
                      <c:pt idx="169">
                        <c:v>-0.63860799181535965</c:v>
                      </c:pt>
                      <c:pt idx="170">
                        <c:v>0.82999295887309366</c:v>
                      </c:pt>
                      <c:pt idx="171">
                        <c:v>1</c:v>
                      </c:pt>
                      <c:pt idx="172">
                        <c:v>0.4722090519824042</c:v>
                      </c:pt>
                      <c:pt idx="173">
                        <c:v>1</c:v>
                      </c:pt>
                      <c:pt idx="174">
                        <c:v>1</c:v>
                      </c:pt>
                      <c:pt idx="175">
                        <c:v>0.80161223811068671</c:v>
                      </c:pt>
                      <c:pt idx="176">
                        <c:v>0.80161223811068671</c:v>
                      </c:pt>
                      <c:pt idx="177">
                        <c:v>1</c:v>
                      </c:pt>
                      <c:pt idx="178">
                        <c:v>0.51646109579767174</c:v>
                      </c:pt>
                      <c:pt idx="179">
                        <c:v>0.47179224098430234</c:v>
                      </c:pt>
                      <c:pt idx="180">
                        <c:v>0.51646109579767174</c:v>
                      </c:pt>
                      <c:pt idx="181">
                        <c:v>1</c:v>
                      </c:pt>
                      <c:pt idx="182">
                        <c:v>1</c:v>
                      </c:pt>
                      <c:pt idx="183">
                        <c:v>1</c:v>
                      </c:pt>
                      <c:pt idx="184">
                        <c:v>0.64362575081817364</c:v>
                      </c:pt>
                      <c:pt idx="185">
                        <c:v>1</c:v>
                      </c:pt>
                      <c:pt idx="186">
                        <c:v>1</c:v>
                      </c:pt>
                      <c:pt idx="187">
                        <c:v>1</c:v>
                      </c:pt>
                      <c:pt idx="188">
                        <c:v>1</c:v>
                      </c:pt>
                      <c:pt idx="189">
                        <c:v>1</c:v>
                      </c:pt>
                      <c:pt idx="190">
                        <c:v>1</c:v>
                      </c:pt>
                      <c:pt idx="191">
                        <c:v>1</c:v>
                      </c:pt>
                      <c:pt idx="192">
                        <c:v>1</c:v>
                      </c:pt>
                      <c:pt idx="193">
                        <c:v>1</c:v>
                      </c:pt>
                      <c:pt idx="194">
                        <c:v>0.64362575081817364</c:v>
                      </c:pt>
                      <c:pt idx="195">
                        <c:v>0.64362575081817364</c:v>
                      </c:pt>
                      <c:pt idx="196">
                        <c:v>1</c:v>
                      </c:pt>
                      <c:pt idx="197">
                        <c:v>1</c:v>
                      </c:pt>
                      <c:pt idx="198">
                        <c:v>-0.74908632505220341</c:v>
                      </c:pt>
                      <c:pt idx="199">
                        <c:v>0.46627992721572109</c:v>
                      </c:pt>
                      <c:pt idx="200">
                        <c:v>0.46627992721572109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758D-4D2E-8E2B-8C78CD5BF2C4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Stations!$P$3</c15:sqref>
                        </c15:formulaRef>
                      </c:ext>
                    </c:extLst>
                    <c:strCache>
                      <c:ptCount val="1"/>
                      <c:pt idx="0">
                        <c:v>YRS Nodal Price 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Stations!$L$4:$L$204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3</c:v>
                      </c:pt>
                      <c:pt idx="1">
                        <c:v>6</c:v>
                      </c:pt>
                      <c:pt idx="2">
                        <c:v>20</c:v>
                      </c:pt>
                      <c:pt idx="3">
                        <c:v>7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12</c:v>
                      </c:pt>
                      <c:pt idx="7">
                        <c:v>12</c:v>
                      </c:pt>
                      <c:pt idx="8">
                        <c:v>20</c:v>
                      </c:pt>
                      <c:pt idx="9">
                        <c:v>4</c:v>
                      </c:pt>
                      <c:pt idx="10">
                        <c:v>4</c:v>
                      </c:pt>
                      <c:pt idx="11">
                        <c:v>18</c:v>
                      </c:pt>
                      <c:pt idx="12">
                        <c:v>18</c:v>
                      </c:pt>
                      <c:pt idx="13">
                        <c:v>12</c:v>
                      </c:pt>
                      <c:pt idx="14">
                        <c:v>3</c:v>
                      </c:pt>
                      <c:pt idx="15">
                        <c:v>12</c:v>
                      </c:pt>
                      <c:pt idx="16">
                        <c:v>12</c:v>
                      </c:pt>
                      <c:pt idx="17">
                        <c:v>15</c:v>
                      </c:pt>
                      <c:pt idx="18">
                        <c:v>18</c:v>
                      </c:pt>
                      <c:pt idx="19">
                        <c:v>18</c:v>
                      </c:pt>
                      <c:pt idx="20">
                        <c:v>20</c:v>
                      </c:pt>
                      <c:pt idx="21">
                        <c:v>20</c:v>
                      </c:pt>
                      <c:pt idx="22">
                        <c:v>21</c:v>
                      </c:pt>
                      <c:pt idx="23">
                        <c:v>21</c:v>
                      </c:pt>
                      <c:pt idx="24">
                        <c:v>21</c:v>
                      </c:pt>
                      <c:pt idx="25">
                        <c:v>21</c:v>
                      </c:pt>
                      <c:pt idx="26">
                        <c:v>21</c:v>
                      </c:pt>
                      <c:pt idx="27">
                        <c:v>21</c:v>
                      </c:pt>
                      <c:pt idx="28">
                        <c:v>21</c:v>
                      </c:pt>
                      <c:pt idx="29">
                        <c:v>17</c:v>
                      </c:pt>
                      <c:pt idx="30">
                        <c:v>17</c:v>
                      </c:pt>
                      <c:pt idx="31">
                        <c:v>21</c:v>
                      </c:pt>
                      <c:pt idx="32">
                        <c:v>3</c:v>
                      </c:pt>
                      <c:pt idx="33">
                        <c:v>3</c:v>
                      </c:pt>
                      <c:pt idx="34">
                        <c:v>13</c:v>
                      </c:pt>
                      <c:pt idx="35">
                        <c:v>13</c:v>
                      </c:pt>
                      <c:pt idx="36">
                        <c:v>6</c:v>
                      </c:pt>
                      <c:pt idx="37">
                        <c:v>18</c:v>
                      </c:pt>
                      <c:pt idx="38">
                        <c:v>18</c:v>
                      </c:pt>
                      <c:pt idx="39">
                        <c:v>6</c:v>
                      </c:pt>
                      <c:pt idx="40">
                        <c:v>6</c:v>
                      </c:pt>
                      <c:pt idx="41">
                        <c:v>21</c:v>
                      </c:pt>
                      <c:pt idx="42">
                        <c:v>17</c:v>
                      </c:pt>
                      <c:pt idx="43">
                        <c:v>19</c:v>
                      </c:pt>
                      <c:pt idx="44">
                        <c:v>11</c:v>
                      </c:pt>
                      <c:pt idx="45">
                        <c:v>11</c:v>
                      </c:pt>
                      <c:pt idx="46">
                        <c:v>10</c:v>
                      </c:pt>
                      <c:pt idx="47">
                        <c:v>13</c:v>
                      </c:pt>
                      <c:pt idx="48">
                        <c:v>13</c:v>
                      </c:pt>
                      <c:pt idx="49">
                        <c:v>13</c:v>
                      </c:pt>
                      <c:pt idx="50">
                        <c:v>6</c:v>
                      </c:pt>
                      <c:pt idx="51">
                        <c:v>6</c:v>
                      </c:pt>
                      <c:pt idx="52">
                        <c:v>12</c:v>
                      </c:pt>
                      <c:pt idx="53">
                        <c:v>19</c:v>
                      </c:pt>
                      <c:pt idx="54">
                        <c:v>18</c:v>
                      </c:pt>
                      <c:pt idx="55">
                        <c:v>3</c:v>
                      </c:pt>
                      <c:pt idx="56">
                        <c:v>3</c:v>
                      </c:pt>
                      <c:pt idx="57">
                        <c:v>1</c:v>
                      </c:pt>
                      <c:pt idx="58">
                        <c:v>17</c:v>
                      </c:pt>
                      <c:pt idx="59">
                        <c:v>18</c:v>
                      </c:pt>
                      <c:pt idx="60">
                        <c:v>18</c:v>
                      </c:pt>
                      <c:pt idx="61">
                        <c:v>13</c:v>
                      </c:pt>
                      <c:pt idx="62">
                        <c:v>13</c:v>
                      </c:pt>
                      <c:pt idx="63">
                        <c:v>13</c:v>
                      </c:pt>
                      <c:pt idx="64">
                        <c:v>13</c:v>
                      </c:pt>
                      <c:pt idx="65">
                        <c:v>21</c:v>
                      </c:pt>
                      <c:pt idx="66">
                        <c:v>12</c:v>
                      </c:pt>
                      <c:pt idx="67">
                        <c:v>12</c:v>
                      </c:pt>
                      <c:pt idx="68">
                        <c:v>6</c:v>
                      </c:pt>
                      <c:pt idx="69">
                        <c:v>17</c:v>
                      </c:pt>
                      <c:pt idx="70">
                        <c:v>5</c:v>
                      </c:pt>
                      <c:pt idx="71">
                        <c:v>3</c:v>
                      </c:pt>
                      <c:pt idx="72">
                        <c:v>14</c:v>
                      </c:pt>
                      <c:pt idx="73">
                        <c:v>14</c:v>
                      </c:pt>
                      <c:pt idx="74">
                        <c:v>6</c:v>
                      </c:pt>
                      <c:pt idx="75">
                        <c:v>6</c:v>
                      </c:pt>
                      <c:pt idx="76">
                        <c:v>13</c:v>
                      </c:pt>
                      <c:pt idx="77">
                        <c:v>4</c:v>
                      </c:pt>
                      <c:pt idx="78">
                        <c:v>20</c:v>
                      </c:pt>
                      <c:pt idx="79">
                        <c:v>20</c:v>
                      </c:pt>
                      <c:pt idx="80">
                        <c:v>9</c:v>
                      </c:pt>
                      <c:pt idx="81">
                        <c:v>18</c:v>
                      </c:pt>
                      <c:pt idx="82">
                        <c:v>3</c:v>
                      </c:pt>
                      <c:pt idx="83">
                        <c:v>6</c:v>
                      </c:pt>
                      <c:pt idx="84">
                        <c:v>12</c:v>
                      </c:pt>
                      <c:pt idx="85">
                        <c:v>12</c:v>
                      </c:pt>
                      <c:pt idx="86">
                        <c:v>4</c:v>
                      </c:pt>
                      <c:pt idx="87">
                        <c:v>4</c:v>
                      </c:pt>
                      <c:pt idx="88">
                        <c:v>12</c:v>
                      </c:pt>
                      <c:pt idx="89">
                        <c:v>12</c:v>
                      </c:pt>
                      <c:pt idx="90">
                        <c:v>12</c:v>
                      </c:pt>
                      <c:pt idx="91">
                        <c:v>12</c:v>
                      </c:pt>
                      <c:pt idx="92">
                        <c:v>12</c:v>
                      </c:pt>
                      <c:pt idx="93">
                        <c:v>12</c:v>
                      </c:pt>
                      <c:pt idx="94">
                        <c:v>2</c:v>
                      </c:pt>
                      <c:pt idx="95">
                        <c:v>21</c:v>
                      </c:pt>
                      <c:pt idx="96">
                        <c:v>21</c:v>
                      </c:pt>
                      <c:pt idx="97">
                        <c:v>17</c:v>
                      </c:pt>
                      <c:pt idx="98">
                        <c:v>3</c:v>
                      </c:pt>
                      <c:pt idx="99">
                        <c:v>3</c:v>
                      </c:pt>
                      <c:pt idx="100">
                        <c:v>10</c:v>
                      </c:pt>
                      <c:pt idx="101">
                        <c:v>16</c:v>
                      </c:pt>
                      <c:pt idx="102">
                        <c:v>16</c:v>
                      </c:pt>
                      <c:pt idx="103">
                        <c:v>10</c:v>
                      </c:pt>
                      <c:pt idx="104">
                        <c:v>14</c:v>
                      </c:pt>
                      <c:pt idx="105">
                        <c:v>15</c:v>
                      </c:pt>
                      <c:pt idx="106">
                        <c:v>15</c:v>
                      </c:pt>
                      <c:pt idx="107">
                        <c:v>15</c:v>
                      </c:pt>
                      <c:pt idx="108">
                        <c:v>16</c:v>
                      </c:pt>
                      <c:pt idx="109">
                        <c:v>18</c:v>
                      </c:pt>
                      <c:pt idx="110">
                        <c:v>18</c:v>
                      </c:pt>
                      <c:pt idx="111">
                        <c:v>16</c:v>
                      </c:pt>
                      <c:pt idx="112">
                        <c:v>16</c:v>
                      </c:pt>
                      <c:pt idx="113">
                        <c:v>16</c:v>
                      </c:pt>
                      <c:pt idx="114">
                        <c:v>16</c:v>
                      </c:pt>
                      <c:pt idx="115">
                        <c:v>16</c:v>
                      </c:pt>
                      <c:pt idx="116">
                        <c:v>17</c:v>
                      </c:pt>
                      <c:pt idx="117">
                        <c:v>19</c:v>
                      </c:pt>
                      <c:pt idx="118">
                        <c:v>10</c:v>
                      </c:pt>
                      <c:pt idx="119">
                        <c:v>18</c:v>
                      </c:pt>
                      <c:pt idx="120">
                        <c:v>16</c:v>
                      </c:pt>
                      <c:pt idx="121">
                        <c:v>4</c:v>
                      </c:pt>
                      <c:pt idx="122">
                        <c:v>18</c:v>
                      </c:pt>
                      <c:pt idx="123">
                        <c:v>18</c:v>
                      </c:pt>
                      <c:pt idx="124">
                        <c:v>21</c:v>
                      </c:pt>
                      <c:pt idx="125">
                        <c:v>12</c:v>
                      </c:pt>
                      <c:pt idx="126">
                        <c:v>18</c:v>
                      </c:pt>
                      <c:pt idx="127">
                        <c:v>18</c:v>
                      </c:pt>
                      <c:pt idx="128">
                        <c:v>18</c:v>
                      </c:pt>
                      <c:pt idx="129">
                        <c:v>18</c:v>
                      </c:pt>
                      <c:pt idx="130">
                        <c:v>18</c:v>
                      </c:pt>
                      <c:pt idx="131">
                        <c:v>21</c:v>
                      </c:pt>
                      <c:pt idx="132">
                        <c:v>6</c:v>
                      </c:pt>
                      <c:pt idx="133">
                        <c:v>13</c:v>
                      </c:pt>
                      <c:pt idx="134">
                        <c:v>16</c:v>
                      </c:pt>
                      <c:pt idx="135">
                        <c:v>19</c:v>
                      </c:pt>
                      <c:pt idx="136">
                        <c:v>18</c:v>
                      </c:pt>
                      <c:pt idx="137">
                        <c:v>18</c:v>
                      </c:pt>
                      <c:pt idx="138">
                        <c:v>3</c:v>
                      </c:pt>
                      <c:pt idx="139">
                        <c:v>6</c:v>
                      </c:pt>
                      <c:pt idx="140">
                        <c:v>6</c:v>
                      </c:pt>
                      <c:pt idx="141">
                        <c:v>12</c:v>
                      </c:pt>
                      <c:pt idx="142">
                        <c:v>12</c:v>
                      </c:pt>
                      <c:pt idx="143">
                        <c:v>20</c:v>
                      </c:pt>
                      <c:pt idx="144">
                        <c:v>16</c:v>
                      </c:pt>
                      <c:pt idx="145">
                        <c:v>16</c:v>
                      </c:pt>
                      <c:pt idx="146">
                        <c:v>13</c:v>
                      </c:pt>
                      <c:pt idx="147">
                        <c:v>4</c:v>
                      </c:pt>
                      <c:pt idx="148">
                        <c:v>14</c:v>
                      </c:pt>
                      <c:pt idx="149">
                        <c:v>6</c:v>
                      </c:pt>
                      <c:pt idx="150">
                        <c:v>6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9</c:v>
                      </c:pt>
                      <c:pt idx="154">
                        <c:v>18</c:v>
                      </c:pt>
                      <c:pt idx="155">
                        <c:v>3</c:v>
                      </c:pt>
                      <c:pt idx="156">
                        <c:v>18</c:v>
                      </c:pt>
                      <c:pt idx="157">
                        <c:v>18</c:v>
                      </c:pt>
                      <c:pt idx="158">
                        <c:v>18</c:v>
                      </c:pt>
                      <c:pt idx="159">
                        <c:v>20</c:v>
                      </c:pt>
                      <c:pt idx="160">
                        <c:v>6</c:v>
                      </c:pt>
                      <c:pt idx="161">
                        <c:v>3</c:v>
                      </c:pt>
                      <c:pt idx="162">
                        <c:v>20</c:v>
                      </c:pt>
                      <c:pt idx="163">
                        <c:v>20</c:v>
                      </c:pt>
                      <c:pt idx="164">
                        <c:v>20</c:v>
                      </c:pt>
                      <c:pt idx="165">
                        <c:v>20</c:v>
                      </c:pt>
                      <c:pt idx="166">
                        <c:v>18</c:v>
                      </c:pt>
                      <c:pt idx="167">
                        <c:v>21</c:v>
                      </c:pt>
                      <c:pt idx="168">
                        <c:v>18</c:v>
                      </c:pt>
                      <c:pt idx="169">
                        <c:v>20</c:v>
                      </c:pt>
                      <c:pt idx="170">
                        <c:v>18</c:v>
                      </c:pt>
                      <c:pt idx="171">
                        <c:v>18</c:v>
                      </c:pt>
                      <c:pt idx="172">
                        <c:v>8</c:v>
                      </c:pt>
                      <c:pt idx="173">
                        <c:v>17</c:v>
                      </c:pt>
                      <c:pt idx="174">
                        <c:v>17</c:v>
                      </c:pt>
                      <c:pt idx="175">
                        <c:v>16</c:v>
                      </c:pt>
                      <c:pt idx="176">
                        <c:v>16</c:v>
                      </c:pt>
                      <c:pt idx="177">
                        <c:v>17</c:v>
                      </c:pt>
                      <c:pt idx="178">
                        <c:v>2</c:v>
                      </c:pt>
                      <c:pt idx="179">
                        <c:v>3</c:v>
                      </c:pt>
                      <c:pt idx="180">
                        <c:v>1</c:v>
                      </c:pt>
                      <c:pt idx="181">
                        <c:v>20</c:v>
                      </c:pt>
                      <c:pt idx="182">
                        <c:v>18</c:v>
                      </c:pt>
                      <c:pt idx="183">
                        <c:v>18</c:v>
                      </c:pt>
                      <c:pt idx="184">
                        <c:v>13</c:v>
                      </c:pt>
                      <c:pt idx="185">
                        <c:v>20</c:v>
                      </c:pt>
                      <c:pt idx="186">
                        <c:v>20</c:v>
                      </c:pt>
                      <c:pt idx="187">
                        <c:v>18</c:v>
                      </c:pt>
                      <c:pt idx="188">
                        <c:v>18</c:v>
                      </c:pt>
                      <c:pt idx="189">
                        <c:v>18</c:v>
                      </c:pt>
                      <c:pt idx="190">
                        <c:v>18</c:v>
                      </c:pt>
                      <c:pt idx="191">
                        <c:v>18</c:v>
                      </c:pt>
                      <c:pt idx="192">
                        <c:v>18</c:v>
                      </c:pt>
                      <c:pt idx="193">
                        <c:v>18</c:v>
                      </c:pt>
                      <c:pt idx="194">
                        <c:v>13</c:v>
                      </c:pt>
                      <c:pt idx="195">
                        <c:v>13</c:v>
                      </c:pt>
                      <c:pt idx="196">
                        <c:v>20</c:v>
                      </c:pt>
                      <c:pt idx="197">
                        <c:v>20</c:v>
                      </c:pt>
                      <c:pt idx="198">
                        <c:v>20</c:v>
                      </c:pt>
                      <c:pt idx="199">
                        <c:v>10</c:v>
                      </c:pt>
                      <c:pt idx="200">
                        <c:v>10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Stations!$P$4:$P$204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15.304086915951819</c:v>
                      </c:pt>
                      <c:pt idx="1">
                        <c:v>19.33392116865835</c:v>
                      </c:pt>
                      <c:pt idx="2">
                        <c:v>-5.0972957967574315</c:v>
                      </c:pt>
                      <c:pt idx="3">
                        <c:v>12.336755147718261</c:v>
                      </c:pt>
                      <c:pt idx="4">
                        <c:v>19.516087145227363</c:v>
                      </c:pt>
                      <c:pt idx="5">
                        <c:v>11.711065153230308</c:v>
                      </c:pt>
                      <c:pt idx="6">
                        <c:v>10.443255299564111</c:v>
                      </c:pt>
                      <c:pt idx="7">
                        <c:v>10.443255299564111</c:v>
                      </c:pt>
                      <c:pt idx="8">
                        <c:v>-4.1404494884891845</c:v>
                      </c:pt>
                      <c:pt idx="9">
                        <c:v>17.292244259813277</c:v>
                      </c:pt>
                      <c:pt idx="10">
                        <c:v>17.295940305009289</c:v>
                      </c:pt>
                      <c:pt idx="11">
                        <c:v>0.9711722958394271</c:v>
                      </c:pt>
                      <c:pt idx="12">
                        <c:v>0.6868798541647595</c:v>
                      </c:pt>
                      <c:pt idx="13">
                        <c:v>10.66477283802589</c:v>
                      </c:pt>
                      <c:pt idx="14">
                        <c:v>15.395773108174007</c:v>
                      </c:pt>
                      <c:pt idx="15">
                        <c:v>13.354285567071519</c:v>
                      </c:pt>
                      <c:pt idx="16">
                        <c:v>13.711956127003534</c:v>
                      </c:pt>
                      <c:pt idx="17">
                        <c:v>5.3692538842393303</c:v>
                      </c:pt>
                      <c:pt idx="18">
                        <c:v>2.4041955799411294</c:v>
                      </c:pt>
                      <c:pt idx="19">
                        <c:v>2.4041955799411294</c:v>
                      </c:pt>
                      <c:pt idx="20">
                        <c:v>-0.71539676376724015</c:v>
                      </c:pt>
                      <c:pt idx="21">
                        <c:v>-0.71539676376724015</c:v>
                      </c:pt>
                      <c:pt idx="22">
                        <c:v>1.9914259644912786</c:v>
                      </c:pt>
                      <c:pt idx="23">
                        <c:v>2.3836749079105655</c:v>
                      </c:pt>
                      <c:pt idx="24">
                        <c:v>2.3836749079105655</c:v>
                      </c:pt>
                      <c:pt idx="25">
                        <c:v>2.3836749079105655</c:v>
                      </c:pt>
                      <c:pt idx="26">
                        <c:v>0.52813930046538748</c:v>
                      </c:pt>
                      <c:pt idx="27">
                        <c:v>0.52813930046538748</c:v>
                      </c:pt>
                      <c:pt idx="28">
                        <c:v>3.6685623173769222</c:v>
                      </c:pt>
                      <c:pt idx="29">
                        <c:v>1.6553366977395281</c:v>
                      </c:pt>
                      <c:pt idx="30">
                        <c:v>1.6553366977395281</c:v>
                      </c:pt>
                      <c:pt idx="31">
                        <c:v>3.4359671833119076</c:v>
                      </c:pt>
                      <c:pt idx="32">
                        <c:v>14.040756252044227</c:v>
                      </c:pt>
                      <c:pt idx="33">
                        <c:v>14.040756252044227</c:v>
                      </c:pt>
                      <c:pt idx="34">
                        <c:v>11.201855990030944</c:v>
                      </c:pt>
                      <c:pt idx="35">
                        <c:v>11.201855990030944</c:v>
                      </c:pt>
                      <c:pt idx="36">
                        <c:v>19.33392116865835</c:v>
                      </c:pt>
                      <c:pt idx="37">
                        <c:v>1.1938859529921646</c:v>
                      </c:pt>
                      <c:pt idx="38">
                        <c:v>1.1938859529921646</c:v>
                      </c:pt>
                      <c:pt idx="39">
                        <c:v>20.820420117713105</c:v>
                      </c:pt>
                      <c:pt idx="40">
                        <c:v>20.820420117713105</c:v>
                      </c:pt>
                      <c:pt idx="41">
                        <c:v>1.8146709164672823</c:v>
                      </c:pt>
                      <c:pt idx="42">
                        <c:v>0.1323268306791365</c:v>
                      </c:pt>
                      <c:pt idx="43">
                        <c:v>-3.4775421995185463</c:v>
                      </c:pt>
                      <c:pt idx="44">
                        <c:v>15.24482028974467</c:v>
                      </c:pt>
                      <c:pt idx="45">
                        <c:v>15.24482028974467</c:v>
                      </c:pt>
                      <c:pt idx="46">
                        <c:v>12.225002436439498</c:v>
                      </c:pt>
                      <c:pt idx="47">
                        <c:v>10.92052049245353</c:v>
                      </c:pt>
                      <c:pt idx="48">
                        <c:v>10.92052049245353</c:v>
                      </c:pt>
                      <c:pt idx="49">
                        <c:v>10.92052049245353</c:v>
                      </c:pt>
                      <c:pt idx="50">
                        <c:v>19.516087145227374</c:v>
                      </c:pt>
                      <c:pt idx="51">
                        <c:v>19.516087145227374</c:v>
                      </c:pt>
                      <c:pt idx="52">
                        <c:v>10.66477283802589</c:v>
                      </c:pt>
                      <c:pt idx="53">
                        <c:v>-3.5764659430397789</c:v>
                      </c:pt>
                      <c:pt idx="54">
                        <c:v>2.6354911082517174</c:v>
                      </c:pt>
                      <c:pt idx="55">
                        <c:v>16.595022919956033</c:v>
                      </c:pt>
                      <c:pt idx="56">
                        <c:v>16.595022919956033</c:v>
                      </c:pt>
                      <c:pt idx="57">
                        <c:v>28.753898430877673</c:v>
                      </c:pt>
                      <c:pt idx="58">
                        <c:v>-1.9488382591179347</c:v>
                      </c:pt>
                      <c:pt idx="59">
                        <c:v>1.9491813479591822</c:v>
                      </c:pt>
                      <c:pt idx="60">
                        <c:v>1.9491813479591822</c:v>
                      </c:pt>
                      <c:pt idx="61">
                        <c:v>11.56381896580589</c:v>
                      </c:pt>
                      <c:pt idx="62">
                        <c:v>11.56381896580589</c:v>
                      </c:pt>
                      <c:pt idx="63">
                        <c:v>11.56381896580589</c:v>
                      </c:pt>
                      <c:pt idx="64">
                        <c:v>11.56381896580589</c:v>
                      </c:pt>
                      <c:pt idx="65">
                        <c:v>2.9616267390638322</c:v>
                      </c:pt>
                      <c:pt idx="66">
                        <c:v>10.664772838025959</c:v>
                      </c:pt>
                      <c:pt idx="67">
                        <c:v>10.664772838025959</c:v>
                      </c:pt>
                      <c:pt idx="68">
                        <c:v>19.33392116865835</c:v>
                      </c:pt>
                      <c:pt idx="69">
                        <c:v>-0.33173605979251825</c:v>
                      </c:pt>
                      <c:pt idx="70">
                        <c:v>19.506872668825274</c:v>
                      </c:pt>
                      <c:pt idx="71">
                        <c:v>14.9851115812244</c:v>
                      </c:pt>
                      <c:pt idx="72">
                        <c:v>6.8516747034741954</c:v>
                      </c:pt>
                      <c:pt idx="73">
                        <c:v>6.8516747034741954</c:v>
                      </c:pt>
                      <c:pt idx="74">
                        <c:v>19.218352313671005</c:v>
                      </c:pt>
                      <c:pt idx="75">
                        <c:v>19.218352313671005</c:v>
                      </c:pt>
                      <c:pt idx="76">
                        <c:v>11.08157612569136</c:v>
                      </c:pt>
                      <c:pt idx="77">
                        <c:v>17.921440021494185</c:v>
                      </c:pt>
                      <c:pt idx="78">
                        <c:v>-3.5868889855595003</c:v>
                      </c:pt>
                      <c:pt idx="79">
                        <c:v>-3.5868889855595003</c:v>
                      </c:pt>
                      <c:pt idx="80">
                        <c:v>11.111022616001151</c:v>
                      </c:pt>
                      <c:pt idx="81">
                        <c:v>0.30343346453450737</c:v>
                      </c:pt>
                      <c:pt idx="82">
                        <c:v>14.552566694243847</c:v>
                      </c:pt>
                      <c:pt idx="83">
                        <c:v>19.333921168658403</c:v>
                      </c:pt>
                      <c:pt idx="84">
                        <c:v>12.127681105215652</c:v>
                      </c:pt>
                      <c:pt idx="85">
                        <c:v>12.127681105215652</c:v>
                      </c:pt>
                      <c:pt idx="86">
                        <c:v>17.292335007098178</c:v>
                      </c:pt>
                      <c:pt idx="87">
                        <c:v>17.295940305009289</c:v>
                      </c:pt>
                      <c:pt idx="88">
                        <c:v>10.664772838025959</c:v>
                      </c:pt>
                      <c:pt idx="89">
                        <c:v>10.664772838025959</c:v>
                      </c:pt>
                      <c:pt idx="90">
                        <c:v>10.664772838025959</c:v>
                      </c:pt>
                      <c:pt idx="91">
                        <c:v>10.664772838025959</c:v>
                      </c:pt>
                      <c:pt idx="92">
                        <c:v>10.664772838025959</c:v>
                      </c:pt>
                      <c:pt idx="93">
                        <c:v>10.664772838025959</c:v>
                      </c:pt>
                      <c:pt idx="94">
                        <c:v>24.986502449393218</c:v>
                      </c:pt>
                      <c:pt idx="95">
                        <c:v>3.2918961095852115</c:v>
                      </c:pt>
                      <c:pt idx="96">
                        <c:v>3.2918961095852115</c:v>
                      </c:pt>
                      <c:pt idx="97">
                        <c:v>-0.98850642045995507</c:v>
                      </c:pt>
                      <c:pt idx="98">
                        <c:v>14.507361052692548</c:v>
                      </c:pt>
                      <c:pt idx="99">
                        <c:v>14.344694561734977</c:v>
                      </c:pt>
                      <c:pt idx="100">
                        <c:v>10.585308412785189</c:v>
                      </c:pt>
                      <c:pt idx="101">
                        <c:v>3.9564443488570702</c:v>
                      </c:pt>
                      <c:pt idx="102">
                        <c:v>3.9564443488570702</c:v>
                      </c:pt>
                      <c:pt idx="103">
                        <c:v>12.298048085824458</c:v>
                      </c:pt>
                      <c:pt idx="104">
                        <c:v>7.9094273620072117</c:v>
                      </c:pt>
                      <c:pt idx="105">
                        <c:v>6.6379492696594022</c:v>
                      </c:pt>
                      <c:pt idx="106">
                        <c:v>6.6379492696594022</c:v>
                      </c:pt>
                      <c:pt idx="107">
                        <c:v>6.6379492696594022</c:v>
                      </c:pt>
                      <c:pt idx="108">
                        <c:v>4.3253083387666695</c:v>
                      </c:pt>
                      <c:pt idx="109">
                        <c:v>1.9385124546538453</c:v>
                      </c:pt>
                      <c:pt idx="110">
                        <c:v>1.9385124546538453</c:v>
                      </c:pt>
                      <c:pt idx="111">
                        <c:v>5.895847582983353</c:v>
                      </c:pt>
                      <c:pt idx="112">
                        <c:v>5.895847582983353</c:v>
                      </c:pt>
                      <c:pt idx="113">
                        <c:v>5.895847582983353</c:v>
                      </c:pt>
                      <c:pt idx="114">
                        <c:v>5.895847582983353</c:v>
                      </c:pt>
                      <c:pt idx="115">
                        <c:v>5.895847582983353</c:v>
                      </c:pt>
                      <c:pt idx="116">
                        <c:v>-0.51103417312041943</c:v>
                      </c:pt>
                      <c:pt idx="117">
                        <c:v>-4.9904221139931844</c:v>
                      </c:pt>
                      <c:pt idx="118">
                        <c:v>11.155583842185992</c:v>
                      </c:pt>
                      <c:pt idx="119">
                        <c:v>1.8086333525758433</c:v>
                      </c:pt>
                      <c:pt idx="120">
                        <c:v>7.1897584932002889</c:v>
                      </c:pt>
                      <c:pt idx="121">
                        <c:v>17.292335007098149</c:v>
                      </c:pt>
                      <c:pt idx="122">
                        <c:v>1.2465141636691202</c:v>
                      </c:pt>
                      <c:pt idx="123">
                        <c:v>1.2465141636691202</c:v>
                      </c:pt>
                      <c:pt idx="124">
                        <c:v>3.2241439873943802</c:v>
                      </c:pt>
                      <c:pt idx="125">
                        <c:v>10.443255299564088</c:v>
                      </c:pt>
                      <c:pt idx="126">
                        <c:v>1.8607298079993202</c:v>
                      </c:pt>
                      <c:pt idx="127">
                        <c:v>1.8607298079993202</c:v>
                      </c:pt>
                      <c:pt idx="128">
                        <c:v>1.8607298079993202</c:v>
                      </c:pt>
                      <c:pt idx="129">
                        <c:v>1.8607298079993202</c:v>
                      </c:pt>
                      <c:pt idx="130">
                        <c:v>1.8607298079993202</c:v>
                      </c:pt>
                      <c:pt idx="131">
                        <c:v>2.956853315861109</c:v>
                      </c:pt>
                      <c:pt idx="132">
                        <c:v>19.516087145227363</c:v>
                      </c:pt>
                      <c:pt idx="133">
                        <c:v>12.127681105215652</c:v>
                      </c:pt>
                      <c:pt idx="134">
                        <c:v>3.9564443488570702</c:v>
                      </c:pt>
                      <c:pt idx="135">
                        <c:v>-6.0516851609134905</c:v>
                      </c:pt>
                      <c:pt idx="136">
                        <c:v>4.750573606718012</c:v>
                      </c:pt>
                      <c:pt idx="137">
                        <c:v>4.750573606718012</c:v>
                      </c:pt>
                      <c:pt idx="138">
                        <c:v>14.552566694243847</c:v>
                      </c:pt>
                      <c:pt idx="139">
                        <c:v>20.820420117713056</c:v>
                      </c:pt>
                      <c:pt idx="140">
                        <c:v>20.820420117713052</c:v>
                      </c:pt>
                      <c:pt idx="141">
                        <c:v>10.443255299564088</c:v>
                      </c:pt>
                      <c:pt idx="142">
                        <c:v>10.443255299564088</c:v>
                      </c:pt>
                      <c:pt idx="143">
                        <c:v>-3.4796155636818225</c:v>
                      </c:pt>
                      <c:pt idx="144">
                        <c:v>5.7885294067594808</c:v>
                      </c:pt>
                      <c:pt idx="145">
                        <c:v>5.7885294067594808</c:v>
                      </c:pt>
                      <c:pt idx="146">
                        <c:v>12.127681105215652</c:v>
                      </c:pt>
                      <c:pt idx="147">
                        <c:v>17.292244259813277</c:v>
                      </c:pt>
                      <c:pt idx="148">
                        <c:v>7.9094273620072117</c:v>
                      </c:pt>
                      <c:pt idx="149">
                        <c:v>20.820420117713095</c:v>
                      </c:pt>
                      <c:pt idx="150">
                        <c:v>20.820420117713113</c:v>
                      </c:pt>
                      <c:pt idx="151">
                        <c:v>29.93478147601574</c:v>
                      </c:pt>
                      <c:pt idx="152">
                        <c:v>29.6177428925632</c:v>
                      </c:pt>
                      <c:pt idx="153">
                        <c:v>11.110964585441589</c:v>
                      </c:pt>
                      <c:pt idx="154">
                        <c:v>1.2604969832135651</c:v>
                      </c:pt>
                      <c:pt idx="155">
                        <c:v>13.194663846213579</c:v>
                      </c:pt>
                      <c:pt idx="156">
                        <c:v>1.6330076697483011</c:v>
                      </c:pt>
                      <c:pt idx="157">
                        <c:v>1.6330076697483011</c:v>
                      </c:pt>
                      <c:pt idx="158">
                        <c:v>1.6330076697483011</c:v>
                      </c:pt>
                      <c:pt idx="159">
                        <c:v>-3.4346299351524867</c:v>
                      </c:pt>
                      <c:pt idx="160">
                        <c:v>20.820534309437331</c:v>
                      </c:pt>
                      <c:pt idx="161">
                        <c:v>13.194663846213579</c:v>
                      </c:pt>
                      <c:pt idx="162">
                        <c:v>-4.5817651085461</c:v>
                      </c:pt>
                      <c:pt idx="163">
                        <c:v>-1.9490807843084237</c:v>
                      </c:pt>
                      <c:pt idx="164">
                        <c:v>-4.6641860957070493</c:v>
                      </c:pt>
                      <c:pt idx="165">
                        <c:v>-4.6641860957070493</c:v>
                      </c:pt>
                      <c:pt idx="166">
                        <c:v>1.7803951198761869</c:v>
                      </c:pt>
                      <c:pt idx="167">
                        <c:v>0.51436119710935135</c:v>
                      </c:pt>
                      <c:pt idx="168">
                        <c:v>1.9385124546538453</c:v>
                      </c:pt>
                      <c:pt idx="169">
                        <c:v>3.1264889009169101</c:v>
                      </c:pt>
                      <c:pt idx="170">
                        <c:v>1.6790979874349967</c:v>
                      </c:pt>
                      <c:pt idx="171">
                        <c:v>3.5814151134143062</c:v>
                      </c:pt>
                      <c:pt idx="172">
                        <c:v>13.724151306486947</c:v>
                      </c:pt>
                      <c:pt idx="173">
                        <c:v>0.80328583134705811</c:v>
                      </c:pt>
                      <c:pt idx="174">
                        <c:v>0.80328583134705811</c:v>
                      </c:pt>
                      <c:pt idx="175">
                        <c:v>5.235628343632718</c:v>
                      </c:pt>
                      <c:pt idx="176">
                        <c:v>5.1771007335218986</c:v>
                      </c:pt>
                      <c:pt idx="177">
                        <c:v>-0.71356914405133065</c:v>
                      </c:pt>
                      <c:pt idx="178">
                        <c:v>24.410373619230075</c:v>
                      </c:pt>
                      <c:pt idx="179">
                        <c:v>15.594354563885085</c:v>
                      </c:pt>
                      <c:pt idx="180">
                        <c:v>27.643394694272502</c:v>
                      </c:pt>
                      <c:pt idx="181">
                        <c:v>-1.2163692787511795</c:v>
                      </c:pt>
                      <c:pt idx="182">
                        <c:v>0.50712836013982576</c:v>
                      </c:pt>
                      <c:pt idx="183">
                        <c:v>0.52136343323608803</c:v>
                      </c:pt>
                      <c:pt idx="184">
                        <c:v>10.532137187411271</c:v>
                      </c:pt>
                      <c:pt idx="185">
                        <c:v>-4.989771527129804</c:v>
                      </c:pt>
                      <c:pt idx="186">
                        <c:v>-4.989771527129804</c:v>
                      </c:pt>
                      <c:pt idx="187">
                        <c:v>0.847242940339063</c:v>
                      </c:pt>
                      <c:pt idx="188">
                        <c:v>0.847242940339063</c:v>
                      </c:pt>
                      <c:pt idx="189">
                        <c:v>0.847242940339063</c:v>
                      </c:pt>
                      <c:pt idx="190">
                        <c:v>0.847242940339063</c:v>
                      </c:pt>
                      <c:pt idx="191">
                        <c:v>0.847242940339063</c:v>
                      </c:pt>
                      <c:pt idx="192">
                        <c:v>0.40809479666173543</c:v>
                      </c:pt>
                      <c:pt idx="193">
                        <c:v>0.40809479666173543</c:v>
                      </c:pt>
                      <c:pt idx="194">
                        <c:v>10.920520492453553</c:v>
                      </c:pt>
                      <c:pt idx="195">
                        <c:v>10.920520492453553</c:v>
                      </c:pt>
                      <c:pt idx="196">
                        <c:v>-4.9797223776726911</c:v>
                      </c:pt>
                      <c:pt idx="197">
                        <c:v>-2.3522312526875573</c:v>
                      </c:pt>
                      <c:pt idx="198">
                        <c:v>1.1153112464007762</c:v>
                      </c:pt>
                      <c:pt idx="199">
                        <c:v>10.802940024807038</c:v>
                      </c:pt>
                      <c:pt idx="200">
                        <c:v>10.802940024807038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B6C5-4575-870D-5DCCFAAD679E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Stations!$Q$3</c15:sqref>
                        </c15:formulaRef>
                      </c:ext>
                    </c:extLst>
                    <c:strCache>
                      <c:ptCount val="1"/>
                      <c:pt idx="0">
                        <c:v>YRNS Nodal Price 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Stations!$L$4:$L$204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3</c:v>
                      </c:pt>
                      <c:pt idx="1">
                        <c:v>6</c:v>
                      </c:pt>
                      <c:pt idx="2">
                        <c:v>20</c:v>
                      </c:pt>
                      <c:pt idx="3">
                        <c:v>7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12</c:v>
                      </c:pt>
                      <c:pt idx="7">
                        <c:v>12</c:v>
                      </c:pt>
                      <c:pt idx="8">
                        <c:v>20</c:v>
                      </c:pt>
                      <c:pt idx="9">
                        <c:v>4</c:v>
                      </c:pt>
                      <c:pt idx="10">
                        <c:v>4</c:v>
                      </c:pt>
                      <c:pt idx="11">
                        <c:v>18</c:v>
                      </c:pt>
                      <c:pt idx="12">
                        <c:v>18</c:v>
                      </c:pt>
                      <c:pt idx="13">
                        <c:v>12</c:v>
                      </c:pt>
                      <c:pt idx="14">
                        <c:v>3</c:v>
                      </c:pt>
                      <c:pt idx="15">
                        <c:v>12</c:v>
                      </c:pt>
                      <c:pt idx="16">
                        <c:v>12</c:v>
                      </c:pt>
                      <c:pt idx="17">
                        <c:v>15</c:v>
                      </c:pt>
                      <c:pt idx="18">
                        <c:v>18</c:v>
                      </c:pt>
                      <c:pt idx="19">
                        <c:v>18</c:v>
                      </c:pt>
                      <c:pt idx="20">
                        <c:v>20</c:v>
                      </c:pt>
                      <c:pt idx="21">
                        <c:v>20</c:v>
                      </c:pt>
                      <c:pt idx="22">
                        <c:v>21</c:v>
                      </c:pt>
                      <c:pt idx="23">
                        <c:v>21</c:v>
                      </c:pt>
                      <c:pt idx="24">
                        <c:v>21</c:v>
                      </c:pt>
                      <c:pt idx="25">
                        <c:v>21</c:v>
                      </c:pt>
                      <c:pt idx="26">
                        <c:v>21</c:v>
                      </c:pt>
                      <c:pt idx="27">
                        <c:v>21</c:v>
                      </c:pt>
                      <c:pt idx="28">
                        <c:v>21</c:v>
                      </c:pt>
                      <c:pt idx="29">
                        <c:v>17</c:v>
                      </c:pt>
                      <c:pt idx="30">
                        <c:v>17</c:v>
                      </c:pt>
                      <c:pt idx="31">
                        <c:v>21</c:v>
                      </c:pt>
                      <c:pt idx="32">
                        <c:v>3</c:v>
                      </c:pt>
                      <c:pt idx="33">
                        <c:v>3</c:v>
                      </c:pt>
                      <c:pt idx="34">
                        <c:v>13</c:v>
                      </c:pt>
                      <c:pt idx="35">
                        <c:v>13</c:v>
                      </c:pt>
                      <c:pt idx="36">
                        <c:v>6</c:v>
                      </c:pt>
                      <c:pt idx="37">
                        <c:v>18</c:v>
                      </c:pt>
                      <c:pt idx="38">
                        <c:v>18</c:v>
                      </c:pt>
                      <c:pt idx="39">
                        <c:v>6</c:v>
                      </c:pt>
                      <c:pt idx="40">
                        <c:v>6</c:v>
                      </c:pt>
                      <c:pt idx="41">
                        <c:v>21</c:v>
                      </c:pt>
                      <c:pt idx="42">
                        <c:v>17</c:v>
                      </c:pt>
                      <c:pt idx="43">
                        <c:v>19</c:v>
                      </c:pt>
                      <c:pt idx="44">
                        <c:v>11</c:v>
                      </c:pt>
                      <c:pt idx="45">
                        <c:v>11</c:v>
                      </c:pt>
                      <c:pt idx="46">
                        <c:v>10</c:v>
                      </c:pt>
                      <c:pt idx="47">
                        <c:v>13</c:v>
                      </c:pt>
                      <c:pt idx="48">
                        <c:v>13</c:v>
                      </c:pt>
                      <c:pt idx="49">
                        <c:v>13</c:v>
                      </c:pt>
                      <c:pt idx="50">
                        <c:v>6</c:v>
                      </c:pt>
                      <c:pt idx="51">
                        <c:v>6</c:v>
                      </c:pt>
                      <c:pt idx="52">
                        <c:v>12</c:v>
                      </c:pt>
                      <c:pt idx="53">
                        <c:v>19</c:v>
                      </c:pt>
                      <c:pt idx="54">
                        <c:v>18</c:v>
                      </c:pt>
                      <c:pt idx="55">
                        <c:v>3</c:v>
                      </c:pt>
                      <c:pt idx="56">
                        <c:v>3</c:v>
                      </c:pt>
                      <c:pt idx="57">
                        <c:v>1</c:v>
                      </c:pt>
                      <c:pt idx="58">
                        <c:v>17</c:v>
                      </c:pt>
                      <c:pt idx="59">
                        <c:v>18</c:v>
                      </c:pt>
                      <c:pt idx="60">
                        <c:v>18</c:v>
                      </c:pt>
                      <c:pt idx="61">
                        <c:v>13</c:v>
                      </c:pt>
                      <c:pt idx="62">
                        <c:v>13</c:v>
                      </c:pt>
                      <c:pt idx="63">
                        <c:v>13</c:v>
                      </c:pt>
                      <c:pt idx="64">
                        <c:v>13</c:v>
                      </c:pt>
                      <c:pt idx="65">
                        <c:v>21</c:v>
                      </c:pt>
                      <c:pt idx="66">
                        <c:v>12</c:v>
                      </c:pt>
                      <c:pt idx="67">
                        <c:v>12</c:v>
                      </c:pt>
                      <c:pt idx="68">
                        <c:v>6</c:v>
                      </c:pt>
                      <c:pt idx="69">
                        <c:v>17</c:v>
                      </c:pt>
                      <c:pt idx="70">
                        <c:v>5</c:v>
                      </c:pt>
                      <c:pt idx="71">
                        <c:v>3</c:v>
                      </c:pt>
                      <c:pt idx="72">
                        <c:v>14</c:v>
                      </c:pt>
                      <c:pt idx="73">
                        <c:v>14</c:v>
                      </c:pt>
                      <c:pt idx="74">
                        <c:v>6</c:v>
                      </c:pt>
                      <c:pt idx="75">
                        <c:v>6</c:v>
                      </c:pt>
                      <c:pt idx="76">
                        <c:v>13</c:v>
                      </c:pt>
                      <c:pt idx="77">
                        <c:v>4</c:v>
                      </c:pt>
                      <c:pt idx="78">
                        <c:v>20</c:v>
                      </c:pt>
                      <c:pt idx="79">
                        <c:v>20</c:v>
                      </c:pt>
                      <c:pt idx="80">
                        <c:v>9</c:v>
                      </c:pt>
                      <c:pt idx="81">
                        <c:v>18</c:v>
                      </c:pt>
                      <c:pt idx="82">
                        <c:v>3</c:v>
                      </c:pt>
                      <c:pt idx="83">
                        <c:v>6</c:v>
                      </c:pt>
                      <c:pt idx="84">
                        <c:v>12</c:v>
                      </c:pt>
                      <c:pt idx="85">
                        <c:v>12</c:v>
                      </c:pt>
                      <c:pt idx="86">
                        <c:v>4</c:v>
                      </c:pt>
                      <c:pt idx="87">
                        <c:v>4</c:v>
                      </c:pt>
                      <c:pt idx="88">
                        <c:v>12</c:v>
                      </c:pt>
                      <c:pt idx="89">
                        <c:v>12</c:v>
                      </c:pt>
                      <c:pt idx="90">
                        <c:v>12</c:v>
                      </c:pt>
                      <c:pt idx="91">
                        <c:v>12</c:v>
                      </c:pt>
                      <c:pt idx="92">
                        <c:v>12</c:v>
                      </c:pt>
                      <c:pt idx="93">
                        <c:v>12</c:v>
                      </c:pt>
                      <c:pt idx="94">
                        <c:v>2</c:v>
                      </c:pt>
                      <c:pt idx="95">
                        <c:v>21</c:v>
                      </c:pt>
                      <c:pt idx="96">
                        <c:v>21</c:v>
                      </c:pt>
                      <c:pt idx="97">
                        <c:v>17</c:v>
                      </c:pt>
                      <c:pt idx="98">
                        <c:v>3</c:v>
                      </c:pt>
                      <c:pt idx="99">
                        <c:v>3</c:v>
                      </c:pt>
                      <c:pt idx="100">
                        <c:v>10</c:v>
                      </c:pt>
                      <c:pt idx="101">
                        <c:v>16</c:v>
                      </c:pt>
                      <c:pt idx="102">
                        <c:v>16</c:v>
                      </c:pt>
                      <c:pt idx="103">
                        <c:v>10</c:v>
                      </c:pt>
                      <c:pt idx="104">
                        <c:v>14</c:v>
                      </c:pt>
                      <c:pt idx="105">
                        <c:v>15</c:v>
                      </c:pt>
                      <c:pt idx="106">
                        <c:v>15</c:v>
                      </c:pt>
                      <c:pt idx="107">
                        <c:v>15</c:v>
                      </c:pt>
                      <c:pt idx="108">
                        <c:v>16</c:v>
                      </c:pt>
                      <c:pt idx="109">
                        <c:v>18</c:v>
                      </c:pt>
                      <c:pt idx="110">
                        <c:v>18</c:v>
                      </c:pt>
                      <c:pt idx="111">
                        <c:v>16</c:v>
                      </c:pt>
                      <c:pt idx="112">
                        <c:v>16</c:v>
                      </c:pt>
                      <c:pt idx="113">
                        <c:v>16</c:v>
                      </c:pt>
                      <c:pt idx="114">
                        <c:v>16</c:v>
                      </c:pt>
                      <c:pt idx="115">
                        <c:v>16</c:v>
                      </c:pt>
                      <c:pt idx="116">
                        <c:v>17</c:v>
                      </c:pt>
                      <c:pt idx="117">
                        <c:v>19</c:v>
                      </c:pt>
                      <c:pt idx="118">
                        <c:v>10</c:v>
                      </c:pt>
                      <c:pt idx="119">
                        <c:v>18</c:v>
                      </c:pt>
                      <c:pt idx="120">
                        <c:v>16</c:v>
                      </c:pt>
                      <c:pt idx="121">
                        <c:v>4</c:v>
                      </c:pt>
                      <c:pt idx="122">
                        <c:v>18</c:v>
                      </c:pt>
                      <c:pt idx="123">
                        <c:v>18</c:v>
                      </c:pt>
                      <c:pt idx="124">
                        <c:v>21</c:v>
                      </c:pt>
                      <c:pt idx="125">
                        <c:v>12</c:v>
                      </c:pt>
                      <c:pt idx="126">
                        <c:v>18</c:v>
                      </c:pt>
                      <c:pt idx="127">
                        <c:v>18</c:v>
                      </c:pt>
                      <c:pt idx="128">
                        <c:v>18</c:v>
                      </c:pt>
                      <c:pt idx="129">
                        <c:v>18</c:v>
                      </c:pt>
                      <c:pt idx="130">
                        <c:v>18</c:v>
                      </c:pt>
                      <c:pt idx="131">
                        <c:v>21</c:v>
                      </c:pt>
                      <c:pt idx="132">
                        <c:v>6</c:v>
                      </c:pt>
                      <c:pt idx="133">
                        <c:v>13</c:v>
                      </c:pt>
                      <c:pt idx="134">
                        <c:v>16</c:v>
                      </c:pt>
                      <c:pt idx="135">
                        <c:v>19</c:v>
                      </c:pt>
                      <c:pt idx="136">
                        <c:v>18</c:v>
                      </c:pt>
                      <c:pt idx="137">
                        <c:v>18</c:v>
                      </c:pt>
                      <c:pt idx="138">
                        <c:v>3</c:v>
                      </c:pt>
                      <c:pt idx="139">
                        <c:v>6</c:v>
                      </c:pt>
                      <c:pt idx="140">
                        <c:v>6</c:v>
                      </c:pt>
                      <c:pt idx="141">
                        <c:v>12</c:v>
                      </c:pt>
                      <c:pt idx="142">
                        <c:v>12</c:v>
                      </c:pt>
                      <c:pt idx="143">
                        <c:v>20</c:v>
                      </c:pt>
                      <c:pt idx="144">
                        <c:v>16</c:v>
                      </c:pt>
                      <c:pt idx="145">
                        <c:v>16</c:v>
                      </c:pt>
                      <c:pt idx="146">
                        <c:v>13</c:v>
                      </c:pt>
                      <c:pt idx="147">
                        <c:v>4</c:v>
                      </c:pt>
                      <c:pt idx="148">
                        <c:v>14</c:v>
                      </c:pt>
                      <c:pt idx="149">
                        <c:v>6</c:v>
                      </c:pt>
                      <c:pt idx="150">
                        <c:v>6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9</c:v>
                      </c:pt>
                      <c:pt idx="154">
                        <c:v>18</c:v>
                      </c:pt>
                      <c:pt idx="155">
                        <c:v>3</c:v>
                      </c:pt>
                      <c:pt idx="156">
                        <c:v>18</c:v>
                      </c:pt>
                      <c:pt idx="157">
                        <c:v>18</c:v>
                      </c:pt>
                      <c:pt idx="158">
                        <c:v>18</c:v>
                      </c:pt>
                      <c:pt idx="159">
                        <c:v>20</c:v>
                      </c:pt>
                      <c:pt idx="160">
                        <c:v>6</c:v>
                      </c:pt>
                      <c:pt idx="161">
                        <c:v>3</c:v>
                      </c:pt>
                      <c:pt idx="162">
                        <c:v>20</c:v>
                      </c:pt>
                      <c:pt idx="163">
                        <c:v>20</c:v>
                      </c:pt>
                      <c:pt idx="164">
                        <c:v>20</c:v>
                      </c:pt>
                      <c:pt idx="165">
                        <c:v>20</c:v>
                      </c:pt>
                      <c:pt idx="166">
                        <c:v>18</c:v>
                      </c:pt>
                      <c:pt idx="167">
                        <c:v>21</c:v>
                      </c:pt>
                      <c:pt idx="168">
                        <c:v>18</c:v>
                      </c:pt>
                      <c:pt idx="169">
                        <c:v>20</c:v>
                      </c:pt>
                      <c:pt idx="170">
                        <c:v>18</c:v>
                      </c:pt>
                      <c:pt idx="171">
                        <c:v>18</c:v>
                      </c:pt>
                      <c:pt idx="172">
                        <c:v>8</c:v>
                      </c:pt>
                      <c:pt idx="173">
                        <c:v>17</c:v>
                      </c:pt>
                      <c:pt idx="174">
                        <c:v>17</c:v>
                      </c:pt>
                      <c:pt idx="175">
                        <c:v>16</c:v>
                      </c:pt>
                      <c:pt idx="176">
                        <c:v>16</c:v>
                      </c:pt>
                      <c:pt idx="177">
                        <c:v>17</c:v>
                      </c:pt>
                      <c:pt idx="178">
                        <c:v>2</c:v>
                      </c:pt>
                      <c:pt idx="179">
                        <c:v>3</c:v>
                      </c:pt>
                      <c:pt idx="180">
                        <c:v>1</c:v>
                      </c:pt>
                      <c:pt idx="181">
                        <c:v>20</c:v>
                      </c:pt>
                      <c:pt idx="182">
                        <c:v>18</c:v>
                      </c:pt>
                      <c:pt idx="183">
                        <c:v>18</c:v>
                      </c:pt>
                      <c:pt idx="184">
                        <c:v>13</c:v>
                      </c:pt>
                      <c:pt idx="185">
                        <c:v>20</c:v>
                      </c:pt>
                      <c:pt idx="186">
                        <c:v>20</c:v>
                      </c:pt>
                      <c:pt idx="187">
                        <c:v>18</c:v>
                      </c:pt>
                      <c:pt idx="188">
                        <c:v>18</c:v>
                      </c:pt>
                      <c:pt idx="189">
                        <c:v>18</c:v>
                      </c:pt>
                      <c:pt idx="190">
                        <c:v>18</c:v>
                      </c:pt>
                      <c:pt idx="191">
                        <c:v>18</c:v>
                      </c:pt>
                      <c:pt idx="192">
                        <c:v>18</c:v>
                      </c:pt>
                      <c:pt idx="193">
                        <c:v>18</c:v>
                      </c:pt>
                      <c:pt idx="194">
                        <c:v>13</c:v>
                      </c:pt>
                      <c:pt idx="195">
                        <c:v>13</c:v>
                      </c:pt>
                      <c:pt idx="196">
                        <c:v>20</c:v>
                      </c:pt>
                      <c:pt idx="197">
                        <c:v>20</c:v>
                      </c:pt>
                      <c:pt idx="198">
                        <c:v>20</c:v>
                      </c:pt>
                      <c:pt idx="199">
                        <c:v>10</c:v>
                      </c:pt>
                      <c:pt idx="200">
                        <c:v>10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Stations!$Q$4:$Q$204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14.32851666344215</c:v>
                      </c:pt>
                      <c:pt idx="1">
                        <c:v>18.10146617411371</c:v>
                      </c:pt>
                      <c:pt idx="2">
                        <c:v>0</c:v>
                      </c:pt>
                      <c:pt idx="3">
                        <c:v>25.169271662388471</c:v>
                      </c:pt>
                      <c:pt idx="4">
                        <c:v>18.272019846810164</c:v>
                      </c:pt>
                      <c:pt idx="5">
                        <c:v>23.892747871558569</c:v>
                      </c:pt>
                      <c:pt idx="6">
                        <c:v>11.95370989240439</c:v>
                      </c:pt>
                      <c:pt idx="7">
                        <c:v>11.95370989240439</c:v>
                      </c:pt>
                      <c:pt idx="8">
                        <c:v>0</c:v>
                      </c:pt>
                      <c:pt idx="9">
                        <c:v>17.202580527009243</c:v>
                      </c:pt>
                      <c:pt idx="10">
                        <c:v>17.206257407474297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12.207266500463387</c:v>
                      </c:pt>
                      <c:pt idx="14">
                        <c:v>14.414358252050343</c:v>
                      </c:pt>
                      <c:pt idx="15">
                        <c:v>7.3942403427380601</c:v>
                      </c:pt>
                      <c:pt idx="16">
                        <c:v>7.5922817932054816</c:v>
                      </c:pt>
                      <c:pt idx="17">
                        <c:v>4.4400216314042273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15.719708275203894</c:v>
                      </c:pt>
                      <c:pt idx="33">
                        <c:v>15.719708275203894</c:v>
                      </c:pt>
                      <c:pt idx="34">
                        <c:v>6.2024445305607276</c:v>
                      </c:pt>
                      <c:pt idx="35">
                        <c:v>6.2024445305607276</c:v>
                      </c:pt>
                      <c:pt idx="36">
                        <c:v>18.10146617411371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19.493207156682196</c:v>
                      </c:pt>
                      <c:pt idx="40">
                        <c:v>19.493207156682196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31.102264633001372</c:v>
                      </c:pt>
                      <c:pt idx="45">
                        <c:v>31.102264633001372</c:v>
                      </c:pt>
                      <c:pt idx="46">
                        <c:v>13.663960058279971</c:v>
                      </c:pt>
                      <c:pt idx="47">
                        <c:v>6.0466696464920027</c:v>
                      </c:pt>
                      <c:pt idx="48">
                        <c:v>6.0466696464920027</c:v>
                      </c:pt>
                      <c:pt idx="49">
                        <c:v>6.0466696464920027</c:v>
                      </c:pt>
                      <c:pt idx="50">
                        <c:v>18.272019846810174</c:v>
                      </c:pt>
                      <c:pt idx="51">
                        <c:v>18.272019846810174</c:v>
                      </c:pt>
                      <c:pt idx="52">
                        <c:v>12.207266500463387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15.537161004420877</c:v>
                      </c:pt>
                      <c:pt idx="56">
                        <c:v>15.537161004420877</c:v>
                      </c:pt>
                      <c:pt idx="57">
                        <c:v>26.92096007219585</c:v>
                      </c:pt>
                      <c:pt idx="58">
                        <c:v>0</c:v>
                      </c:pt>
                      <c:pt idx="59">
                        <c:v>0.39924983705429584</c:v>
                      </c:pt>
                      <c:pt idx="60">
                        <c:v>0.39924983705429584</c:v>
                      </c:pt>
                      <c:pt idx="61">
                        <c:v>6.4028626828168136</c:v>
                      </c:pt>
                      <c:pt idx="62">
                        <c:v>6.4028626828168136</c:v>
                      </c:pt>
                      <c:pt idx="63">
                        <c:v>6.4028626828168136</c:v>
                      </c:pt>
                      <c:pt idx="64">
                        <c:v>6.4028626828168136</c:v>
                      </c:pt>
                      <c:pt idx="65">
                        <c:v>0</c:v>
                      </c:pt>
                      <c:pt idx="66">
                        <c:v>12.207266500463467</c:v>
                      </c:pt>
                      <c:pt idx="67">
                        <c:v>12.207266500463467</c:v>
                      </c:pt>
                      <c:pt idx="68">
                        <c:v>18.10146617411371</c:v>
                      </c:pt>
                      <c:pt idx="69">
                        <c:v>0</c:v>
                      </c:pt>
                      <c:pt idx="70">
                        <c:v>21.473576537130015</c:v>
                      </c:pt>
                      <c:pt idx="71">
                        <c:v>16.776986816072032</c:v>
                      </c:pt>
                      <c:pt idx="72">
                        <c:v>6.8126337265984258</c:v>
                      </c:pt>
                      <c:pt idx="73">
                        <c:v>6.8126337265984258</c:v>
                      </c:pt>
                      <c:pt idx="74">
                        <c:v>17.993264340606409</c:v>
                      </c:pt>
                      <c:pt idx="75">
                        <c:v>17.993264340606409</c:v>
                      </c:pt>
                      <c:pt idx="76">
                        <c:v>6.1358458180461604</c:v>
                      </c:pt>
                      <c:pt idx="77">
                        <c:v>17.828513783268114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22.668549656738456</c:v>
                      </c:pt>
                      <c:pt idx="81">
                        <c:v>0</c:v>
                      </c:pt>
                      <c:pt idx="82">
                        <c:v>16.272324675609781</c:v>
                      </c:pt>
                      <c:pt idx="83">
                        <c:v>18.101466174113764</c:v>
                      </c:pt>
                      <c:pt idx="84">
                        <c:v>6.7150719850685814</c:v>
                      </c:pt>
                      <c:pt idx="85">
                        <c:v>6.7150719850685814</c:v>
                      </c:pt>
                      <c:pt idx="86">
                        <c:v>17.202670803751385</c:v>
                      </c:pt>
                      <c:pt idx="87">
                        <c:v>17.206257407474297</c:v>
                      </c:pt>
                      <c:pt idx="88">
                        <c:v>12.207266500463467</c:v>
                      </c:pt>
                      <c:pt idx="89">
                        <c:v>12.207266500463467</c:v>
                      </c:pt>
                      <c:pt idx="90">
                        <c:v>12.207266500463467</c:v>
                      </c:pt>
                      <c:pt idx="91">
                        <c:v>12.207266500463467</c:v>
                      </c:pt>
                      <c:pt idx="92">
                        <c:v>12.207266500463467</c:v>
                      </c:pt>
                      <c:pt idx="93">
                        <c:v>12.207266500463467</c:v>
                      </c:pt>
                      <c:pt idx="94">
                        <c:v>23.393719512537299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16.242108295141094</c:v>
                      </c:pt>
                      <c:pt idx="99">
                        <c:v>16.059990627253242</c:v>
                      </c:pt>
                      <c:pt idx="100">
                        <c:v>12.31334342306797</c:v>
                      </c:pt>
                      <c:pt idx="101">
                        <c:v>3.2717205911862188</c:v>
                      </c:pt>
                      <c:pt idx="102">
                        <c:v>3.2717205911862188</c:v>
                      </c:pt>
                      <c:pt idx="103">
                        <c:v>14.076769632062963</c:v>
                      </c:pt>
                      <c:pt idx="104">
                        <c:v>7.8643592897322501</c:v>
                      </c:pt>
                      <c:pt idx="105">
                        <c:v>6.6001261044983499</c:v>
                      </c:pt>
                      <c:pt idx="106">
                        <c:v>6.6001261044983499</c:v>
                      </c:pt>
                      <c:pt idx="107">
                        <c:v>6.6001261044983499</c:v>
                      </c:pt>
                      <c:pt idx="108">
                        <c:v>3.5767469746567633</c:v>
                      </c:pt>
                      <c:pt idx="109">
                        <c:v>0.39706453299412447</c:v>
                      </c:pt>
                      <c:pt idx="110">
                        <c:v>0.39706453299412447</c:v>
                      </c:pt>
                      <c:pt idx="111">
                        <c:v>1.4591394078330895</c:v>
                      </c:pt>
                      <c:pt idx="112">
                        <c:v>1.4591394078330895</c:v>
                      </c:pt>
                      <c:pt idx="113">
                        <c:v>1.4591394078330895</c:v>
                      </c:pt>
                      <c:pt idx="114">
                        <c:v>1.4591394078330895</c:v>
                      </c:pt>
                      <c:pt idx="115">
                        <c:v>1.4591394078330895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12.769065689263686</c:v>
                      </c:pt>
                      <c:pt idx="119">
                        <c:v>0.37046146171207428</c:v>
                      </c:pt>
                      <c:pt idx="120">
                        <c:v>1.7793641715756028</c:v>
                      </c:pt>
                      <c:pt idx="121">
                        <c:v>17.202670803751356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11.953709892404364</c:v>
                      </c:pt>
                      <c:pt idx="126">
                        <c:v>0.38113235252513644</c:v>
                      </c:pt>
                      <c:pt idx="127">
                        <c:v>0.38113235252513644</c:v>
                      </c:pt>
                      <c:pt idx="128">
                        <c:v>0.38113235252513644</c:v>
                      </c:pt>
                      <c:pt idx="129">
                        <c:v>0.38113235252513644</c:v>
                      </c:pt>
                      <c:pt idx="130">
                        <c:v>0.38113235252513644</c:v>
                      </c:pt>
                      <c:pt idx="131">
                        <c:v>0</c:v>
                      </c:pt>
                      <c:pt idx="132">
                        <c:v>18.272019846810164</c:v>
                      </c:pt>
                      <c:pt idx="133">
                        <c:v>6.7150719850685814</c:v>
                      </c:pt>
                      <c:pt idx="134">
                        <c:v>3.2717205911862188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16.272324675609781</c:v>
                      </c:pt>
                      <c:pt idx="139">
                        <c:v>19.493207156682153</c:v>
                      </c:pt>
                      <c:pt idx="140">
                        <c:v>19.49320715668215</c:v>
                      </c:pt>
                      <c:pt idx="141">
                        <c:v>11.953709892404364</c:v>
                      </c:pt>
                      <c:pt idx="142">
                        <c:v>11.953709892404364</c:v>
                      </c:pt>
                      <c:pt idx="143">
                        <c:v>0</c:v>
                      </c:pt>
                      <c:pt idx="144">
                        <c:v>1.4325796676259328</c:v>
                      </c:pt>
                      <c:pt idx="145">
                        <c:v>1.4325796676259328</c:v>
                      </c:pt>
                      <c:pt idx="146">
                        <c:v>6.7150719850685814</c:v>
                      </c:pt>
                      <c:pt idx="147">
                        <c:v>17.202580527009243</c:v>
                      </c:pt>
                      <c:pt idx="148">
                        <c:v>7.8643592897322501</c:v>
                      </c:pt>
                      <c:pt idx="149">
                        <c:v>19.493207156682185</c:v>
                      </c:pt>
                      <c:pt idx="150">
                        <c:v>19.493207156682203</c:v>
                      </c:pt>
                      <c:pt idx="151">
                        <c:v>28.026566860941973</c:v>
                      </c:pt>
                      <c:pt idx="152">
                        <c:v>27.729738134674164</c:v>
                      </c:pt>
                      <c:pt idx="153">
                        <c:v>22.668431263619613</c:v>
                      </c:pt>
                      <c:pt idx="154">
                        <c:v>0</c:v>
                      </c:pt>
                      <c:pt idx="155">
                        <c:v>17.405387669268297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19.493314069171152</c:v>
                      </c:pt>
                      <c:pt idx="161">
                        <c:v>17.405387669268297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0.39706453299412447</c:v>
                      </c:pt>
                      <c:pt idx="169">
                        <c:v>-8.0222762086035786</c:v>
                      </c:pt>
                      <c:pt idx="170">
                        <c:v>0.34392879789431308</c:v>
                      </c:pt>
                      <c:pt idx="171">
                        <c:v>0</c:v>
                      </c:pt>
                      <c:pt idx="172">
                        <c:v>15.339567927337368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1.2957444257907218</c:v>
                      </c:pt>
                      <c:pt idx="176">
                        <c:v>1.2812596649218237</c:v>
                      </c:pt>
                      <c:pt idx="177">
                        <c:v>0</c:v>
                      </c:pt>
                      <c:pt idx="178">
                        <c:v>22.854316437488269</c:v>
                      </c:pt>
                      <c:pt idx="179">
                        <c:v>17.459081269121647</c:v>
                      </c:pt>
                      <c:pt idx="180">
                        <c:v>25.881246211307051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5.8316226124769006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6.0466696464920151</c:v>
                      </c:pt>
                      <c:pt idx="195">
                        <c:v>6.0466696464920151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-2.6042067302731464</c:v>
                      </c:pt>
                      <c:pt idx="199">
                        <c:v>12.365417423720087</c:v>
                      </c:pt>
                      <c:pt idx="200">
                        <c:v>12.365417423720087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B6C5-4575-870D-5DCCFAAD679E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Stations!$R$3</c15:sqref>
                        </c15:formulaRef>
                      </c:ext>
                    </c:extLst>
                    <c:strCache>
                      <c:ptCount val="1"/>
                      <c:pt idx="0">
                        <c:v>Carbon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Stations!$L$4:$L$204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3</c:v>
                      </c:pt>
                      <c:pt idx="1">
                        <c:v>6</c:v>
                      </c:pt>
                      <c:pt idx="2">
                        <c:v>20</c:v>
                      </c:pt>
                      <c:pt idx="3">
                        <c:v>7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12</c:v>
                      </c:pt>
                      <c:pt idx="7">
                        <c:v>12</c:v>
                      </c:pt>
                      <c:pt idx="8">
                        <c:v>20</c:v>
                      </c:pt>
                      <c:pt idx="9">
                        <c:v>4</c:v>
                      </c:pt>
                      <c:pt idx="10">
                        <c:v>4</c:v>
                      </c:pt>
                      <c:pt idx="11">
                        <c:v>18</c:v>
                      </c:pt>
                      <c:pt idx="12">
                        <c:v>18</c:v>
                      </c:pt>
                      <c:pt idx="13">
                        <c:v>12</c:v>
                      </c:pt>
                      <c:pt idx="14">
                        <c:v>3</c:v>
                      </c:pt>
                      <c:pt idx="15">
                        <c:v>12</c:v>
                      </c:pt>
                      <c:pt idx="16">
                        <c:v>12</c:v>
                      </c:pt>
                      <c:pt idx="17">
                        <c:v>15</c:v>
                      </c:pt>
                      <c:pt idx="18">
                        <c:v>18</c:v>
                      </c:pt>
                      <c:pt idx="19">
                        <c:v>18</c:v>
                      </c:pt>
                      <c:pt idx="20">
                        <c:v>20</c:v>
                      </c:pt>
                      <c:pt idx="21">
                        <c:v>20</c:v>
                      </c:pt>
                      <c:pt idx="22">
                        <c:v>21</c:v>
                      </c:pt>
                      <c:pt idx="23">
                        <c:v>21</c:v>
                      </c:pt>
                      <c:pt idx="24">
                        <c:v>21</c:v>
                      </c:pt>
                      <c:pt idx="25">
                        <c:v>21</c:v>
                      </c:pt>
                      <c:pt idx="26">
                        <c:v>21</c:v>
                      </c:pt>
                      <c:pt idx="27">
                        <c:v>21</c:v>
                      </c:pt>
                      <c:pt idx="28">
                        <c:v>21</c:v>
                      </c:pt>
                      <c:pt idx="29">
                        <c:v>17</c:v>
                      </c:pt>
                      <c:pt idx="30">
                        <c:v>17</c:v>
                      </c:pt>
                      <c:pt idx="31">
                        <c:v>21</c:v>
                      </c:pt>
                      <c:pt idx="32">
                        <c:v>3</c:v>
                      </c:pt>
                      <c:pt idx="33">
                        <c:v>3</c:v>
                      </c:pt>
                      <c:pt idx="34">
                        <c:v>13</c:v>
                      </c:pt>
                      <c:pt idx="35">
                        <c:v>13</c:v>
                      </c:pt>
                      <c:pt idx="36">
                        <c:v>6</c:v>
                      </c:pt>
                      <c:pt idx="37">
                        <c:v>18</c:v>
                      </c:pt>
                      <c:pt idx="38">
                        <c:v>18</c:v>
                      </c:pt>
                      <c:pt idx="39">
                        <c:v>6</c:v>
                      </c:pt>
                      <c:pt idx="40">
                        <c:v>6</c:v>
                      </c:pt>
                      <c:pt idx="41">
                        <c:v>21</c:v>
                      </c:pt>
                      <c:pt idx="42">
                        <c:v>17</c:v>
                      </c:pt>
                      <c:pt idx="43">
                        <c:v>19</c:v>
                      </c:pt>
                      <c:pt idx="44">
                        <c:v>11</c:v>
                      </c:pt>
                      <c:pt idx="45">
                        <c:v>11</c:v>
                      </c:pt>
                      <c:pt idx="46">
                        <c:v>10</c:v>
                      </c:pt>
                      <c:pt idx="47">
                        <c:v>13</c:v>
                      </c:pt>
                      <c:pt idx="48">
                        <c:v>13</c:v>
                      </c:pt>
                      <c:pt idx="49">
                        <c:v>13</c:v>
                      </c:pt>
                      <c:pt idx="50">
                        <c:v>6</c:v>
                      </c:pt>
                      <c:pt idx="51">
                        <c:v>6</c:v>
                      </c:pt>
                      <c:pt idx="52">
                        <c:v>12</c:v>
                      </c:pt>
                      <c:pt idx="53">
                        <c:v>19</c:v>
                      </c:pt>
                      <c:pt idx="54">
                        <c:v>18</c:v>
                      </c:pt>
                      <c:pt idx="55">
                        <c:v>3</c:v>
                      </c:pt>
                      <c:pt idx="56">
                        <c:v>3</c:v>
                      </c:pt>
                      <c:pt idx="57">
                        <c:v>1</c:v>
                      </c:pt>
                      <c:pt idx="58">
                        <c:v>17</c:v>
                      </c:pt>
                      <c:pt idx="59">
                        <c:v>18</c:v>
                      </c:pt>
                      <c:pt idx="60">
                        <c:v>18</c:v>
                      </c:pt>
                      <c:pt idx="61">
                        <c:v>13</c:v>
                      </c:pt>
                      <c:pt idx="62">
                        <c:v>13</c:v>
                      </c:pt>
                      <c:pt idx="63">
                        <c:v>13</c:v>
                      </c:pt>
                      <c:pt idx="64">
                        <c:v>13</c:v>
                      </c:pt>
                      <c:pt idx="65">
                        <c:v>21</c:v>
                      </c:pt>
                      <c:pt idx="66">
                        <c:v>12</c:v>
                      </c:pt>
                      <c:pt idx="67">
                        <c:v>12</c:v>
                      </c:pt>
                      <c:pt idx="68">
                        <c:v>6</c:v>
                      </c:pt>
                      <c:pt idx="69">
                        <c:v>17</c:v>
                      </c:pt>
                      <c:pt idx="70">
                        <c:v>5</c:v>
                      </c:pt>
                      <c:pt idx="71">
                        <c:v>3</c:v>
                      </c:pt>
                      <c:pt idx="72">
                        <c:v>14</c:v>
                      </c:pt>
                      <c:pt idx="73">
                        <c:v>14</c:v>
                      </c:pt>
                      <c:pt idx="74">
                        <c:v>6</c:v>
                      </c:pt>
                      <c:pt idx="75">
                        <c:v>6</c:v>
                      </c:pt>
                      <c:pt idx="76">
                        <c:v>13</c:v>
                      </c:pt>
                      <c:pt idx="77">
                        <c:v>4</c:v>
                      </c:pt>
                      <c:pt idx="78">
                        <c:v>20</c:v>
                      </c:pt>
                      <c:pt idx="79">
                        <c:v>20</c:v>
                      </c:pt>
                      <c:pt idx="80">
                        <c:v>9</c:v>
                      </c:pt>
                      <c:pt idx="81">
                        <c:v>18</c:v>
                      </c:pt>
                      <c:pt idx="82">
                        <c:v>3</c:v>
                      </c:pt>
                      <c:pt idx="83">
                        <c:v>6</c:v>
                      </c:pt>
                      <c:pt idx="84">
                        <c:v>12</c:v>
                      </c:pt>
                      <c:pt idx="85">
                        <c:v>12</c:v>
                      </c:pt>
                      <c:pt idx="86">
                        <c:v>4</c:v>
                      </c:pt>
                      <c:pt idx="87">
                        <c:v>4</c:v>
                      </c:pt>
                      <c:pt idx="88">
                        <c:v>12</c:v>
                      </c:pt>
                      <c:pt idx="89">
                        <c:v>12</c:v>
                      </c:pt>
                      <c:pt idx="90">
                        <c:v>12</c:v>
                      </c:pt>
                      <c:pt idx="91">
                        <c:v>12</c:v>
                      </c:pt>
                      <c:pt idx="92">
                        <c:v>12</c:v>
                      </c:pt>
                      <c:pt idx="93">
                        <c:v>12</c:v>
                      </c:pt>
                      <c:pt idx="94">
                        <c:v>2</c:v>
                      </c:pt>
                      <c:pt idx="95">
                        <c:v>21</c:v>
                      </c:pt>
                      <c:pt idx="96">
                        <c:v>21</c:v>
                      </c:pt>
                      <c:pt idx="97">
                        <c:v>17</c:v>
                      </c:pt>
                      <c:pt idx="98">
                        <c:v>3</c:v>
                      </c:pt>
                      <c:pt idx="99">
                        <c:v>3</c:v>
                      </c:pt>
                      <c:pt idx="100">
                        <c:v>10</c:v>
                      </c:pt>
                      <c:pt idx="101">
                        <c:v>16</c:v>
                      </c:pt>
                      <c:pt idx="102">
                        <c:v>16</c:v>
                      </c:pt>
                      <c:pt idx="103">
                        <c:v>10</c:v>
                      </c:pt>
                      <c:pt idx="104">
                        <c:v>14</c:v>
                      </c:pt>
                      <c:pt idx="105">
                        <c:v>15</c:v>
                      </c:pt>
                      <c:pt idx="106">
                        <c:v>15</c:v>
                      </c:pt>
                      <c:pt idx="107">
                        <c:v>15</c:v>
                      </c:pt>
                      <c:pt idx="108">
                        <c:v>16</c:v>
                      </c:pt>
                      <c:pt idx="109">
                        <c:v>18</c:v>
                      </c:pt>
                      <c:pt idx="110">
                        <c:v>18</c:v>
                      </c:pt>
                      <c:pt idx="111">
                        <c:v>16</c:v>
                      </c:pt>
                      <c:pt idx="112">
                        <c:v>16</c:v>
                      </c:pt>
                      <c:pt idx="113">
                        <c:v>16</c:v>
                      </c:pt>
                      <c:pt idx="114">
                        <c:v>16</c:v>
                      </c:pt>
                      <c:pt idx="115">
                        <c:v>16</c:v>
                      </c:pt>
                      <c:pt idx="116">
                        <c:v>17</c:v>
                      </c:pt>
                      <c:pt idx="117">
                        <c:v>19</c:v>
                      </c:pt>
                      <c:pt idx="118">
                        <c:v>10</c:v>
                      </c:pt>
                      <c:pt idx="119">
                        <c:v>18</c:v>
                      </c:pt>
                      <c:pt idx="120">
                        <c:v>16</c:v>
                      </c:pt>
                      <c:pt idx="121">
                        <c:v>4</c:v>
                      </c:pt>
                      <c:pt idx="122">
                        <c:v>18</c:v>
                      </c:pt>
                      <c:pt idx="123">
                        <c:v>18</c:v>
                      </c:pt>
                      <c:pt idx="124">
                        <c:v>21</c:v>
                      </c:pt>
                      <c:pt idx="125">
                        <c:v>12</c:v>
                      </c:pt>
                      <c:pt idx="126">
                        <c:v>18</c:v>
                      </c:pt>
                      <c:pt idx="127">
                        <c:v>18</c:v>
                      </c:pt>
                      <c:pt idx="128">
                        <c:v>18</c:v>
                      </c:pt>
                      <c:pt idx="129">
                        <c:v>18</c:v>
                      </c:pt>
                      <c:pt idx="130">
                        <c:v>18</c:v>
                      </c:pt>
                      <c:pt idx="131">
                        <c:v>21</c:v>
                      </c:pt>
                      <c:pt idx="132">
                        <c:v>6</c:v>
                      </c:pt>
                      <c:pt idx="133">
                        <c:v>13</c:v>
                      </c:pt>
                      <c:pt idx="134">
                        <c:v>16</c:v>
                      </c:pt>
                      <c:pt idx="135">
                        <c:v>19</c:v>
                      </c:pt>
                      <c:pt idx="136">
                        <c:v>18</c:v>
                      </c:pt>
                      <c:pt idx="137">
                        <c:v>18</c:v>
                      </c:pt>
                      <c:pt idx="138">
                        <c:v>3</c:v>
                      </c:pt>
                      <c:pt idx="139">
                        <c:v>6</c:v>
                      </c:pt>
                      <c:pt idx="140">
                        <c:v>6</c:v>
                      </c:pt>
                      <c:pt idx="141">
                        <c:v>12</c:v>
                      </c:pt>
                      <c:pt idx="142">
                        <c:v>12</c:v>
                      </c:pt>
                      <c:pt idx="143">
                        <c:v>20</c:v>
                      </c:pt>
                      <c:pt idx="144">
                        <c:v>16</c:v>
                      </c:pt>
                      <c:pt idx="145">
                        <c:v>16</c:v>
                      </c:pt>
                      <c:pt idx="146">
                        <c:v>13</c:v>
                      </c:pt>
                      <c:pt idx="147">
                        <c:v>4</c:v>
                      </c:pt>
                      <c:pt idx="148">
                        <c:v>14</c:v>
                      </c:pt>
                      <c:pt idx="149">
                        <c:v>6</c:v>
                      </c:pt>
                      <c:pt idx="150">
                        <c:v>6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9</c:v>
                      </c:pt>
                      <c:pt idx="154">
                        <c:v>18</c:v>
                      </c:pt>
                      <c:pt idx="155">
                        <c:v>3</c:v>
                      </c:pt>
                      <c:pt idx="156">
                        <c:v>18</c:v>
                      </c:pt>
                      <c:pt idx="157">
                        <c:v>18</c:v>
                      </c:pt>
                      <c:pt idx="158">
                        <c:v>18</c:v>
                      </c:pt>
                      <c:pt idx="159">
                        <c:v>20</c:v>
                      </c:pt>
                      <c:pt idx="160">
                        <c:v>6</c:v>
                      </c:pt>
                      <c:pt idx="161">
                        <c:v>3</c:v>
                      </c:pt>
                      <c:pt idx="162">
                        <c:v>20</c:v>
                      </c:pt>
                      <c:pt idx="163">
                        <c:v>20</c:v>
                      </c:pt>
                      <c:pt idx="164">
                        <c:v>20</c:v>
                      </c:pt>
                      <c:pt idx="165">
                        <c:v>20</c:v>
                      </c:pt>
                      <c:pt idx="166">
                        <c:v>18</c:v>
                      </c:pt>
                      <c:pt idx="167">
                        <c:v>21</c:v>
                      </c:pt>
                      <c:pt idx="168">
                        <c:v>18</c:v>
                      </c:pt>
                      <c:pt idx="169">
                        <c:v>20</c:v>
                      </c:pt>
                      <c:pt idx="170">
                        <c:v>18</c:v>
                      </c:pt>
                      <c:pt idx="171">
                        <c:v>18</c:v>
                      </c:pt>
                      <c:pt idx="172">
                        <c:v>8</c:v>
                      </c:pt>
                      <c:pt idx="173">
                        <c:v>17</c:v>
                      </c:pt>
                      <c:pt idx="174">
                        <c:v>17</c:v>
                      </c:pt>
                      <c:pt idx="175">
                        <c:v>16</c:v>
                      </c:pt>
                      <c:pt idx="176">
                        <c:v>16</c:v>
                      </c:pt>
                      <c:pt idx="177">
                        <c:v>17</c:v>
                      </c:pt>
                      <c:pt idx="178">
                        <c:v>2</c:v>
                      </c:pt>
                      <c:pt idx="179">
                        <c:v>3</c:v>
                      </c:pt>
                      <c:pt idx="180">
                        <c:v>1</c:v>
                      </c:pt>
                      <c:pt idx="181">
                        <c:v>20</c:v>
                      </c:pt>
                      <c:pt idx="182">
                        <c:v>18</c:v>
                      </c:pt>
                      <c:pt idx="183">
                        <c:v>18</c:v>
                      </c:pt>
                      <c:pt idx="184">
                        <c:v>13</c:v>
                      </c:pt>
                      <c:pt idx="185">
                        <c:v>20</c:v>
                      </c:pt>
                      <c:pt idx="186">
                        <c:v>20</c:v>
                      </c:pt>
                      <c:pt idx="187">
                        <c:v>18</c:v>
                      </c:pt>
                      <c:pt idx="188">
                        <c:v>18</c:v>
                      </c:pt>
                      <c:pt idx="189">
                        <c:v>18</c:v>
                      </c:pt>
                      <c:pt idx="190">
                        <c:v>18</c:v>
                      </c:pt>
                      <c:pt idx="191">
                        <c:v>18</c:v>
                      </c:pt>
                      <c:pt idx="192">
                        <c:v>18</c:v>
                      </c:pt>
                      <c:pt idx="193">
                        <c:v>18</c:v>
                      </c:pt>
                      <c:pt idx="194">
                        <c:v>13</c:v>
                      </c:pt>
                      <c:pt idx="195">
                        <c:v>13</c:v>
                      </c:pt>
                      <c:pt idx="196">
                        <c:v>20</c:v>
                      </c:pt>
                      <c:pt idx="197">
                        <c:v>20</c:v>
                      </c:pt>
                      <c:pt idx="198">
                        <c:v>20</c:v>
                      </c:pt>
                      <c:pt idx="199">
                        <c:v>10</c:v>
                      </c:pt>
                      <c:pt idx="200">
                        <c:v>10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Stations!$R$4:$R$204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1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1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1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1</c:v>
                      </c:pt>
                      <c:pt idx="21">
                        <c:v>0</c:v>
                      </c:pt>
                      <c:pt idx="22">
                        <c:v>1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1</c:v>
                      </c:pt>
                      <c:pt idx="27">
                        <c:v>1</c:v>
                      </c:pt>
                      <c:pt idx="28">
                        <c:v>0</c:v>
                      </c:pt>
                      <c:pt idx="29">
                        <c:v>1</c:v>
                      </c:pt>
                      <c:pt idx="30">
                        <c:v>1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1</c:v>
                      </c:pt>
                      <c:pt idx="38">
                        <c:v>1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1</c:v>
                      </c:pt>
                      <c:pt idx="42">
                        <c:v>1</c:v>
                      </c:pt>
                      <c:pt idx="43">
                        <c:v>1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1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1</c:v>
                      </c:pt>
                      <c:pt idx="54">
                        <c:v>1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1</c:v>
                      </c:pt>
                      <c:pt idx="59">
                        <c:v>1</c:v>
                      </c:pt>
                      <c:pt idx="60">
                        <c:v>1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1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1</c:v>
                      </c:pt>
                      <c:pt idx="79">
                        <c:v>1</c:v>
                      </c:pt>
                      <c:pt idx="80">
                        <c:v>0</c:v>
                      </c:pt>
                      <c:pt idx="81">
                        <c:v>1</c:v>
                      </c:pt>
                      <c:pt idx="82">
                        <c:v>0</c:v>
                      </c:pt>
                      <c:pt idx="83">
                        <c:v>1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1</c:v>
                      </c:pt>
                      <c:pt idx="96">
                        <c:v>1</c:v>
                      </c:pt>
                      <c:pt idx="97">
                        <c:v>1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1</c:v>
                      </c:pt>
                      <c:pt idx="101">
                        <c:v>1</c:v>
                      </c:pt>
                      <c:pt idx="102">
                        <c:v>1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1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0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1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1</c:v>
                      </c:pt>
                      <c:pt idx="120">
                        <c:v>1</c:v>
                      </c:pt>
                      <c:pt idx="121">
                        <c:v>0</c:v>
                      </c:pt>
                      <c:pt idx="122">
                        <c:v>1</c:v>
                      </c:pt>
                      <c:pt idx="123">
                        <c:v>1</c:v>
                      </c:pt>
                      <c:pt idx="124">
                        <c:v>1</c:v>
                      </c:pt>
                      <c:pt idx="125">
                        <c:v>0</c:v>
                      </c:pt>
                      <c:pt idx="126">
                        <c:v>1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0</c:v>
                      </c:pt>
                      <c:pt idx="131">
                        <c:v>1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1</c:v>
                      </c:pt>
                      <c:pt idx="135">
                        <c:v>1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1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1</c:v>
                      </c:pt>
                      <c:pt idx="157">
                        <c:v>0</c:v>
                      </c:pt>
                      <c:pt idx="158">
                        <c:v>1</c:v>
                      </c:pt>
                      <c:pt idx="159">
                        <c:v>1</c:v>
                      </c:pt>
                      <c:pt idx="160">
                        <c:v>0</c:v>
                      </c:pt>
                      <c:pt idx="161">
                        <c:v>1</c:v>
                      </c:pt>
                      <c:pt idx="162">
                        <c:v>1</c:v>
                      </c:pt>
                      <c:pt idx="163">
                        <c:v>1</c:v>
                      </c:pt>
                      <c:pt idx="164">
                        <c:v>1</c:v>
                      </c:pt>
                      <c:pt idx="165">
                        <c:v>0</c:v>
                      </c:pt>
                      <c:pt idx="166">
                        <c:v>1</c:v>
                      </c:pt>
                      <c:pt idx="167">
                        <c:v>1</c:v>
                      </c:pt>
                      <c:pt idx="168">
                        <c:v>1</c:v>
                      </c:pt>
                      <c:pt idx="169">
                        <c:v>1</c:v>
                      </c:pt>
                      <c:pt idx="170">
                        <c:v>1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1</c:v>
                      </c:pt>
                      <c:pt idx="174">
                        <c:v>1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1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1</c:v>
                      </c:pt>
                      <c:pt idx="182">
                        <c:v>1</c:v>
                      </c:pt>
                      <c:pt idx="183">
                        <c:v>1</c:v>
                      </c:pt>
                      <c:pt idx="184">
                        <c:v>0</c:v>
                      </c:pt>
                      <c:pt idx="185">
                        <c:v>1</c:v>
                      </c:pt>
                      <c:pt idx="186">
                        <c:v>1</c:v>
                      </c:pt>
                      <c:pt idx="187">
                        <c:v>1</c:v>
                      </c:pt>
                      <c:pt idx="188">
                        <c:v>0</c:v>
                      </c:pt>
                      <c:pt idx="189">
                        <c:v>1</c:v>
                      </c:pt>
                      <c:pt idx="190">
                        <c:v>1</c:v>
                      </c:pt>
                      <c:pt idx="191">
                        <c:v>0</c:v>
                      </c:pt>
                      <c:pt idx="192">
                        <c:v>1</c:v>
                      </c:pt>
                      <c:pt idx="193">
                        <c:v>1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1</c:v>
                      </c:pt>
                      <c:pt idx="198">
                        <c:v>1</c:v>
                      </c:pt>
                      <c:pt idx="199">
                        <c:v>0</c:v>
                      </c:pt>
                      <c:pt idx="20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6C5-4575-870D-5DCCFAAD679E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Stations!$S$3</c15:sqref>
                        </c15:formulaRef>
                      </c:ext>
                    </c:extLst>
                    <c:strCache>
                      <c:ptCount val="1"/>
                      <c:pt idx="0">
                        <c:v>Effective Nodal Tariff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Stations!$L$4:$L$204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3</c:v>
                      </c:pt>
                      <c:pt idx="1">
                        <c:v>6</c:v>
                      </c:pt>
                      <c:pt idx="2">
                        <c:v>20</c:v>
                      </c:pt>
                      <c:pt idx="3">
                        <c:v>7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12</c:v>
                      </c:pt>
                      <c:pt idx="7">
                        <c:v>12</c:v>
                      </c:pt>
                      <c:pt idx="8">
                        <c:v>20</c:v>
                      </c:pt>
                      <c:pt idx="9">
                        <c:v>4</c:v>
                      </c:pt>
                      <c:pt idx="10">
                        <c:v>4</c:v>
                      </c:pt>
                      <c:pt idx="11">
                        <c:v>18</c:v>
                      </c:pt>
                      <c:pt idx="12">
                        <c:v>18</c:v>
                      </c:pt>
                      <c:pt idx="13">
                        <c:v>12</c:v>
                      </c:pt>
                      <c:pt idx="14">
                        <c:v>3</c:v>
                      </c:pt>
                      <c:pt idx="15">
                        <c:v>12</c:v>
                      </c:pt>
                      <c:pt idx="16">
                        <c:v>12</c:v>
                      </c:pt>
                      <c:pt idx="17">
                        <c:v>15</c:v>
                      </c:pt>
                      <c:pt idx="18">
                        <c:v>18</c:v>
                      </c:pt>
                      <c:pt idx="19">
                        <c:v>18</c:v>
                      </c:pt>
                      <c:pt idx="20">
                        <c:v>20</c:v>
                      </c:pt>
                      <c:pt idx="21">
                        <c:v>20</c:v>
                      </c:pt>
                      <c:pt idx="22">
                        <c:v>21</c:v>
                      </c:pt>
                      <c:pt idx="23">
                        <c:v>21</c:v>
                      </c:pt>
                      <c:pt idx="24">
                        <c:v>21</c:v>
                      </c:pt>
                      <c:pt idx="25">
                        <c:v>21</c:v>
                      </c:pt>
                      <c:pt idx="26">
                        <c:v>21</c:v>
                      </c:pt>
                      <c:pt idx="27">
                        <c:v>21</c:v>
                      </c:pt>
                      <c:pt idx="28">
                        <c:v>21</c:v>
                      </c:pt>
                      <c:pt idx="29">
                        <c:v>17</c:v>
                      </c:pt>
                      <c:pt idx="30">
                        <c:v>17</c:v>
                      </c:pt>
                      <c:pt idx="31">
                        <c:v>21</c:v>
                      </c:pt>
                      <c:pt idx="32">
                        <c:v>3</c:v>
                      </c:pt>
                      <c:pt idx="33">
                        <c:v>3</c:v>
                      </c:pt>
                      <c:pt idx="34">
                        <c:v>13</c:v>
                      </c:pt>
                      <c:pt idx="35">
                        <c:v>13</c:v>
                      </c:pt>
                      <c:pt idx="36">
                        <c:v>6</c:v>
                      </c:pt>
                      <c:pt idx="37">
                        <c:v>18</c:v>
                      </c:pt>
                      <c:pt idx="38">
                        <c:v>18</c:v>
                      </c:pt>
                      <c:pt idx="39">
                        <c:v>6</c:v>
                      </c:pt>
                      <c:pt idx="40">
                        <c:v>6</c:v>
                      </c:pt>
                      <c:pt idx="41">
                        <c:v>21</c:v>
                      </c:pt>
                      <c:pt idx="42">
                        <c:v>17</c:v>
                      </c:pt>
                      <c:pt idx="43">
                        <c:v>19</c:v>
                      </c:pt>
                      <c:pt idx="44">
                        <c:v>11</c:v>
                      </c:pt>
                      <c:pt idx="45">
                        <c:v>11</c:v>
                      </c:pt>
                      <c:pt idx="46">
                        <c:v>10</c:v>
                      </c:pt>
                      <c:pt idx="47">
                        <c:v>13</c:v>
                      </c:pt>
                      <c:pt idx="48">
                        <c:v>13</c:v>
                      </c:pt>
                      <c:pt idx="49">
                        <c:v>13</c:v>
                      </c:pt>
                      <c:pt idx="50">
                        <c:v>6</c:v>
                      </c:pt>
                      <c:pt idx="51">
                        <c:v>6</c:v>
                      </c:pt>
                      <c:pt idx="52">
                        <c:v>12</c:v>
                      </c:pt>
                      <c:pt idx="53">
                        <c:v>19</c:v>
                      </c:pt>
                      <c:pt idx="54">
                        <c:v>18</c:v>
                      </c:pt>
                      <c:pt idx="55">
                        <c:v>3</c:v>
                      </c:pt>
                      <c:pt idx="56">
                        <c:v>3</c:v>
                      </c:pt>
                      <c:pt idx="57">
                        <c:v>1</c:v>
                      </c:pt>
                      <c:pt idx="58">
                        <c:v>17</c:v>
                      </c:pt>
                      <c:pt idx="59">
                        <c:v>18</c:v>
                      </c:pt>
                      <c:pt idx="60">
                        <c:v>18</c:v>
                      </c:pt>
                      <c:pt idx="61">
                        <c:v>13</c:v>
                      </c:pt>
                      <c:pt idx="62">
                        <c:v>13</c:v>
                      </c:pt>
                      <c:pt idx="63">
                        <c:v>13</c:v>
                      </c:pt>
                      <c:pt idx="64">
                        <c:v>13</c:v>
                      </c:pt>
                      <c:pt idx="65">
                        <c:v>21</c:v>
                      </c:pt>
                      <c:pt idx="66">
                        <c:v>12</c:v>
                      </c:pt>
                      <c:pt idx="67">
                        <c:v>12</c:v>
                      </c:pt>
                      <c:pt idx="68">
                        <c:v>6</c:v>
                      </c:pt>
                      <c:pt idx="69">
                        <c:v>17</c:v>
                      </c:pt>
                      <c:pt idx="70">
                        <c:v>5</c:v>
                      </c:pt>
                      <c:pt idx="71">
                        <c:v>3</c:v>
                      </c:pt>
                      <c:pt idx="72">
                        <c:v>14</c:v>
                      </c:pt>
                      <c:pt idx="73">
                        <c:v>14</c:v>
                      </c:pt>
                      <c:pt idx="74">
                        <c:v>6</c:v>
                      </c:pt>
                      <c:pt idx="75">
                        <c:v>6</c:v>
                      </c:pt>
                      <c:pt idx="76">
                        <c:v>13</c:v>
                      </c:pt>
                      <c:pt idx="77">
                        <c:v>4</c:v>
                      </c:pt>
                      <c:pt idx="78">
                        <c:v>20</c:v>
                      </c:pt>
                      <c:pt idx="79">
                        <c:v>20</c:v>
                      </c:pt>
                      <c:pt idx="80">
                        <c:v>9</c:v>
                      </c:pt>
                      <c:pt idx="81">
                        <c:v>18</c:v>
                      </c:pt>
                      <c:pt idx="82">
                        <c:v>3</c:v>
                      </c:pt>
                      <c:pt idx="83">
                        <c:v>6</c:v>
                      </c:pt>
                      <c:pt idx="84">
                        <c:v>12</c:v>
                      </c:pt>
                      <c:pt idx="85">
                        <c:v>12</c:v>
                      </c:pt>
                      <c:pt idx="86">
                        <c:v>4</c:v>
                      </c:pt>
                      <c:pt idx="87">
                        <c:v>4</c:v>
                      </c:pt>
                      <c:pt idx="88">
                        <c:v>12</c:v>
                      </c:pt>
                      <c:pt idx="89">
                        <c:v>12</c:v>
                      </c:pt>
                      <c:pt idx="90">
                        <c:v>12</c:v>
                      </c:pt>
                      <c:pt idx="91">
                        <c:v>12</c:v>
                      </c:pt>
                      <c:pt idx="92">
                        <c:v>12</c:v>
                      </c:pt>
                      <c:pt idx="93">
                        <c:v>12</c:v>
                      </c:pt>
                      <c:pt idx="94">
                        <c:v>2</c:v>
                      </c:pt>
                      <c:pt idx="95">
                        <c:v>21</c:v>
                      </c:pt>
                      <c:pt idx="96">
                        <c:v>21</c:v>
                      </c:pt>
                      <c:pt idx="97">
                        <c:v>17</c:v>
                      </c:pt>
                      <c:pt idx="98">
                        <c:v>3</c:v>
                      </c:pt>
                      <c:pt idx="99">
                        <c:v>3</c:v>
                      </c:pt>
                      <c:pt idx="100">
                        <c:v>10</c:v>
                      </c:pt>
                      <c:pt idx="101">
                        <c:v>16</c:v>
                      </c:pt>
                      <c:pt idx="102">
                        <c:v>16</c:v>
                      </c:pt>
                      <c:pt idx="103">
                        <c:v>10</c:v>
                      </c:pt>
                      <c:pt idx="104">
                        <c:v>14</c:v>
                      </c:pt>
                      <c:pt idx="105">
                        <c:v>15</c:v>
                      </c:pt>
                      <c:pt idx="106">
                        <c:v>15</c:v>
                      </c:pt>
                      <c:pt idx="107">
                        <c:v>15</c:v>
                      </c:pt>
                      <c:pt idx="108">
                        <c:v>16</c:v>
                      </c:pt>
                      <c:pt idx="109">
                        <c:v>18</c:v>
                      </c:pt>
                      <c:pt idx="110">
                        <c:v>18</c:v>
                      </c:pt>
                      <c:pt idx="111">
                        <c:v>16</c:v>
                      </c:pt>
                      <c:pt idx="112">
                        <c:v>16</c:v>
                      </c:pt>
                      <c:pt idx="113">
                        <c:v>16</c:v>
                      </c:pt>
                      <c:pt idx="114">
                        <c:v>16</c:v>
                      </c:pt>
                      <c:pt idx="115">
                        <c:v>16</c:v>
                      </c:pt>
                      <c:pt idx="116">
                        <c:v>17</c:v>
                      </c:pt>
                      <c:pt idx="117">
                        <c:v>19</c:v>
                      </c:pt>
                      <c:pt idx="118">
                        <c:v>10</c:v>
                      </c:pt>
                      <c:pt idx="119">
                        <c:v>18</c:v>
                      </c:pt>
                      <c:pt idx="120">
                        <c:v>16</c:v>
                      </c:pt>
                      <c:pt idx="121">
                        <c:v>4</c:v>
                      </c:pt>
                      <c:pt idx="122">
                        <c:v>18</c:v>
                      </c:pt>
                      <c:pt idx="123">
                        <c:v>18</c:v>
                      </c:pt>
                      <c:pt idx="124">
                        <c:v>21</c:v>
                      </c:pt>
                      <c:pt idx="125">
                        <c:v>12</c:v>
                      </c:pt>
                      <c:pt idx="126">
                        <c:v>18</c:v>
                      </c:pt>
                      <c:pt idx="127">
                        <c:v>18</c:v>
                      </c:pt>
                      <c:pt idx="128">
                        <c:v>18</c:v>
                      </c:pt>
                      <c:pt idx="129">
                        <c:v>18</c:v>
                      </c:pt>
                      <c:pt idx="130">
                        <c:v>18</c:v>
                      </c:pt>
                      <c:pt idx="131">
                        <c:v>21</c:v>
                      </c:pt>
                      <c:pt idx="132">
                        <c:v>6</c:v>
                      </c:pt>
                      <c:pt idx="133">
                        <c:v>13</c:v>
                      </c:pt>
                      <c:pt idx="134">
                        <c:v>16</c:v>
                      </c:pt>
                      <c:pt idx="135">
                        <c:v>19</c:v>
                      </c:pt>
                      <c:pt idx="136">
                        <c:v>18</c:v>
                      </c:pt>
                      <c:pt idx="137">
                        <c:v>18</c:v>
                      </c:pt>
                      <c:pt idx="138">
                        <c:v>3</c:v>
                      </c:pt>
                      <c:pt idx="139">
                        <c:v>6</c:v>
                      </c:pt>
                      <c:pt idx="140">
                        <c:v>6</c:v>
                      </c:pt>
                      <c:pt idx="141">
                        <c:v>12</c:v>
                      </c:pt>
                      <c:pt idx="142">
                        <c:v>12</c:v>
                      </c:pt>
                      <c:pt idx="143">
                        <c:v>20</c:v>
                      </c:pt>
                      <c:pt idx="144">
                        <c:v>16</c:v>
                      </c:pt>
                      <c:pt idx="145">
                        <c:v>16</c:v>
                      </c:pt>
                      <c:pt idx="146">
                        <c:v>13</c:v>
                      </c:pt>
                      <c:pt idx="147">
                        <c:v>4</c:v>
                      </c:pt>
                      <c:pt idx="148">
                        <c:v>14</c:v>
                      </c:pt>
                      <c:pt idx="149">
                        <c:v>6</c:v>
                      </c:pt>
                      <c:pt idx="150">
                        <c:v>6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9</c:v>
                      </c:pt>
                      <c:pt idx="154">
                        <c:v>18</c:v>
                      </c:pt>
                      <c:pt idx="155">
                        <c:v>3</c:v>
                      </c:pt>
                      <c:pt idx="156">
                        <c:v>18</c:v>
                      </c:pt>
                      <c:pt idx="157">
                        <c:v>18</c:v>
                      </c:pt>
                      <c:pt idx="158">
                        <c:v>18</c:v>
                      </c:pt>
                      <c:pt idx="159">
                        <c:v>20</c:v>
                      </c:pt>
                      <c:pt idx="160">
                        <c:v>6</c:v>
                      </c:pt>
                      <c:pt idx="161">
                        <c:v>3</c:v>
                      </c:pt>
                      <c:pt idx="162">
                        <c:v>20</c:v>
                      </c:pt>
                      <c:pt idx="163">
                        <c:v>20</c:v>
                      </c:pt>
                      <c:pt idx="164">
                        <c:v>20</c:v>
                      </c:pt>
                      <c:pt idx="165">
                        <c:v>20</c:v>
                      </c:pt>
                      <c:pt idx="166">
                        <c:v>18</c:v>
                      </c:pt>
                      <c:pt idx="167">
                        <c:v>21</c:v>
                      </c:pt>
                      <c:pt idx="168">
                        <c:v>18</c:v>
                      </c:pt>
                      <c:pt idx="169">
                        <c:v>20</c:v>
                      </c:pt>
                      <c:pt idx="170">
                        <c:v>18</c:v>
                      </c:pt>
                      <c:pt idx="171">
                        <c:v>18</c:v>
                      </c:pt>
                      <c:pt idx="172">
                        <c:v>8</c:v>
                      </c:pt>
                      <c:pt idx="173">
                        <c:v>17</c:v>
                      </c:pt>
                      <c:pt idx="174">
                        <c:v>17</c:v>
                      </c:pt>
                      <c:pt idx="175">
                        <c:v>16</c:v>
                      </c:pt>
                      <c:pt idx="176">
                        <c:v>16</c:v>
                      </c:pt>
                      <c:pt idx="177">
                        <c:v>17</c:v>
                      </c:pt>
                      <c:pt idx="178">
                        <c:v>2</c:v>
                      </c:pt>
                      <c:pt idx="179">
                        <c:v>3</c:v>
                      </c:pt>
                      <c:pt idx="180">
                        <c:v>1</c:v>
                      </c:pt>
                      <c:pt idx="181">
                        <c:v>20</c:v>
                      </c:pt>
                      <c:pt idx="182">
                        <c:v>18</c:v>
                      </c:pt>
                      <c:pt idx="183">
                        <c:v>18</c:v>
                      </c:pt>
                      <c:pt idx="184">
                        <c:v>13</c:v>
                      </c:pt>
                      <c:pt idx="185">
                        <c:v>20</c:v>
                      </c:pt>
                      <c:pt idx="186">
                        <c:v>20</c:v>
                      </c:pt>
                      <c:pt idx="187">
                        <c:v>18</c:v>
                      </c:pt>
                      <c:pt idx="188">
                        <c:v>18</c:v>
                      </c:pt>
                      <c:pt idx="189">
                        <c:v>18</c:v>
                      </c:pt>
                      <c:pt idx="190">
                        <c:v>18</c:v>
                      </c:pt>
                      <c:pt idx="191">
                        <c:v>18</c:v>
                      </c:pt>
                      <c:pt idx="192">
                        <c:v>18</c:v>
                      </c:pt>
                      <c:pt idx="193">
                        <c:v>18</c:v>
                      </c:pt>
                      <c:pt idx="194">
                        <c:v>13</c:v>
                      </c:pt>
                      <c:pt idx="195">
                        <c:v>13</c:v>
                      </c:pt>
                      <c:pt idx="196">
                        <c:v>20</c:v>
                      </c:pt>
                      <c:pt idx="197">
                        <c:v>20</c:v>
                      </c:pt>
                      <c:pt idx="198">
                        <c:v>20</c:v>
                      </c:pt>
                      <c:pt idx="199">
                        <c:v>10</c:v>
                      </c:pt>
                      <c:pt idx="200">
                        <c:v>10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Stations!$S$4:$S$204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21.542618370231182</c:v>
                      </c:pt>
                      <c:pt idx="1">
                        <c:v>24.997102498127397</c:v>
                      </c:pt>
                      <c:pt idx="2">
                        <c:v>4.8607445127858462</c:v>
                      </c:pt>
                      <c:pt idx="3">
                        <c:v>30.238074249931472</c:v>
                      </c:pt>
                      <c:pt idx="4">
                        <c:v>24.777629432323124</c:v>
                      </c:pt>
                      <c:pt idx="5">
                        <c:v>28.137095526522604</c:v>
                      </c:pt>
                      <c:pt idx="6">
                        <c:v>15.281119009440909</c:v>
                      </c:pt>
                      <c:pt idx="7">
                        <c:v>14.462305134423286</c:v>
                      </c:pt>
                      <c:pt idx="8">
                        <c:v>5.2840709492945308</c:v>
                      </c:pt>
                      <c:pt idx="9">
                        <c:v>22.661378902702836</c:v>
                      </c:pt>
                      <c:pt idx="10">
                        <c:v>24.121762403387383</c:v>
                      </c:pt>
                      <c:pt idx="11">
                        <c:v>0.46927433803879454</c:v>
                      </c:pt>
                      <c:pt idx="12">
                        <c:v>0.33190309305182847</c:v>
                      </c:pt>
                      <c:pt idx="13">
                        <c:v>16.190676467967275</c:v>
                      </c:pt>
                      <c:pt idx="14">
                        <c:v>22.034988816680528</c:v>
                      </c:pt>
                      <c:pt idx="15">
                        <c:v>10.804751270855753</c:v>
                      </c:pt>
                      <c:pt idx="16">
                        <c:v>11.138563870464024</c:v>
                      </c:pt>
                      <c:pt idx="17">
                        <c:v>7.556848897016593</c:v>
                      </c:pt>
                      <c:pt idx="18">
                        <c:v>1.2570240421898999</c:v>
                      </c:pt>
                      <c:pt idx="19">
                        <c:v>0.93707850280249416</c:v>
                      </c:pt>
                      <c:pt idx="20">
                        <c:v>-4.7370003130572957</c:v>
                      </c:pt>
                      <c:pt idx="21">
                        <c:v>-0.29760004594982553</c:v>
                      </c:pt>
                      <c:pt idx="22">
                        <c:v>-2.4921288205120384</c:v>
                      </c:pt>
                      <c:pt idx="23">
                        <c:v>1.151801250202017</c:v>
                      </c:pt>
                      <c:pt idx="24">
                        <c:v>1.1132476922414714</c:v>
                      </c:pt>
                      <c:pt idx="25">
                        <c:v>1.0782410425438969</c:v>
                      </c:pt>
                      <c:pt idx="26">
                        <c:v>-1.6661669578542706</c:v>
                      </c:pt>
                      <c:pt idx="27">
                        <c:v>-1.6593448689368557</c:v>
                      </c:pt>
                      <c:pt idx="28">
                        <c:v>1.3443776782636294</c:v>
                      </c:pt>
                      <c:pt idx="29">
                        <c:v>3.1983061422905608</c:v>
                      </c:pt>
                      <c:pt idx="30">
                        <c:v>3.3605539687195005</c:v>
                      </c:pt>
                      <c:pt idx="31">
                        <c:v>1.927165273775983</c:v>
                      </c:pt>
                      <c:pt idx="32">
                        <c:v>21.005056110404652</c:v>
                      </c:pt>
                      <c:pt idx="33">
                        <c:v>21.005056110404652</c:v>
                      </c:pt>
                      <c:pt idx="34">
                        <c:v>10.592149442942123</c:v>
                      </c:pt>
                      <c:pt idx="35">
                        <c:v>10.413143784221429</c:v>
                      </c:pt>
                      <c:pt idx="36">
                        <c:v>25.094816135713796</c:v>
                      </c:pt>
                      <c:pt idx="37">
                        <c:v>2.616534388122298</c:v>
                      </c:pt>
                      <c:pt idx="38">
                        <c:v>2.555907665543403</c:v>
                      </c:pt>
                      <c:pt idx="39">
                        <c:v>26.003294478248495</c:v>
                      </c:pt>
                      <c:pt idx="40">
                        <c:v>25.9788513050303</c:v>
                      </c:pt>
                      <c:pt idx="41">
                        <c:v>-3.2348075834249603</c:v>
                      </c:pt>
                      <c:pt idx="42">
                        <c:v>4.3991771941836015</c:v>
                      </c:pt>
                      <c:pt idx="43">
                        <c:v>-0.25565200758083634</c:v>
                      </c:pt>
                      <c:pt idx="44">
                        <c:v>36.793232271264507</c:v>
                      </c:pt>
                      <c:pt idx="45">
                        <c:v>38.692279534758001</c:v>
                      </c:pt>
                      <c:pt idx="46">
                        <c:v>6.4255164531143834</c:v>
                      </c:pt>
                      <c:pt idx="47">
                        <c:v>11.323508830527519</c:v>
                      </c:pt>
                      <c:pt idx="48">
                        <c:v>11.314226388108933</c:v>
                      </c:pt>
                      <c:pt idx="49">
                        <c:v>11.193281623655011</c:v>
                      </c:pt>
                      <c:pt idx="50">
                        <c:v>24.777629432323138</c:v>
                      </c:pt>
                      <c:pt idx="51">
                        <c:v>24.777629432323138</c:v>
                      </c:pt>
                      <c:pt idx="52">
                        <c:v>16.076286114506608</c:v>
                      </c:pt>
                      <c:pt idx="53">
                        <c:v>-2.3765137382882546</c:v>
                      </c:pt>
                      <c:pt idx="54">
                        <c:v>4.2172265372044109</c:v>
                      </c:pt>
                      <c:pt idx="55">
                        <c:v>21.679725763128005</c:v>
                      </c:pt>
                      <c:pt idx="56">
                        <c:v>21.679725763128005</c:v>
                      </c:pt>
                      <c:pt idx="57">
                        <c:v>37.176325486552685</c:v>
                      </c:pt>
                      <c:pt idx="58">
                        <c:v>1.731239820245384</c:v>
                      </c:pt>
                      <c:pt idx="59">
                        <c:v>5.7535251152735167</c:v>
                      </c:pt>
                      <c:pt idx="60">
                        <c:v>5.7535251152735167</c:v>
                      </c:pt>
                      <c:pt idx="61">
                        <c:v>9.7818221484442596</c:v>
                      </c:pt>
                      <c:pt idx="62">
                        <c:v>10.392750268226752</c:v>
                      </c:pt>
                      <c:pt idx="63">
                        <c:v>10.273226635396181</c:v>
                      </c:pt>
                      <c:pt idx="64">
                        <c:v>10.122596329547594</c:v>
                      </c:pt>
                      <c:pt idx="65">
                        <c:v>1.9118485251352662</c:v>
                      </c:pt>
                      <c:pt idx="66">
                        <c:v>16.77232251378048</c:v>
                      </c:pt>
                      <c:pt idx="67">
                        <c:v>16.77232251378048</c:v>
                      </c:pt>
                      <c:pt idx="68">
                        <c:v>28.811665810782522</c:v>
                      </c:pt>
                      <c:pt idx="69">
                        <c:v>0.54664793260596445</c:v>
                      </c:pt>
                      <c:pt idx="70">
                        <c:v>28.111609251349904</c:v>
                      </c:pt>
                      <c:pt idx="71">
                        <c:v>19.748294680843532</c:v>
                      </c:pt>
                      <c:pt idx="72">
                        <c:v>9.2563520263395311</c:v>
                      </c:pt>
                      <c:pt idx="73">
                        <c:v>9.083470570221472</c:v>
                      </c:pt>
                      <c:pt idx="74">
                        <c:v>25.452867791157807</c:v>
                      </c:pt>
                      <c:pt idx="75">
                        <c:v>25.452867791157807</c:v>
                      </c:pt>
                      <c:pt idx="76">
                        <c:v>11.383548355519554</c:v>
                      </c:pt>
                      <c:pt idx="77">
                        <c:v>25.89196105645906</c:v>
                      </c:pt>
                      <c:pt idx="78">
                        <c:v>-6.6791223702446816</c:v>
                      </c:pt>
                      <c:pt idx="79">
                        <c:v>-4.2519678528301927</c:v>
                      </c:pt>
                      <c:pt idx="80">
                        <c:v>27.739242603912437</c:v>
                      </c:pt>
                      <c:pt idx="81">
                        <c:v>3.9824288076743861</c:v>
                      </c:pt>
                      <c:pt idx="82">
                        <c:v>24.819017990005804</c:v>
                      </c:pt>
                      <c:pt idx="83">
                        <c:v>8.0818239799926168</c:v>
                      </c:pt>
                      <c:pt idx="84">
                        <c:v>11.762867542362546</c:v>
                      </c:pt>
                      <c:pt idx="85">
                        <c:v>11.040530728054796</c:v>
                      </c:pt>
                      <c:pt idx="86">
                        <c:v>22.273215736207749</c:v>
                      </c:pt>
                      <c:pt idx="87">
                        <c:v>24.757249842074032</c:v>
                      </c:pt>
                      <c:pt idx="88">
                        <c:v>16.010964380873805</c:v>
                      </c:pt>
                      <c:pt idx="89">
                        <c:v>16.539307892042448</c:v>
                      </c:pt>
                      <c:pt idx="90">
                        <c:v>16.797427389041193</c:v>
                      </c:pt>
                      <c:pt idx="91">
                        <c:v>16.010964380873805</c:v>
                      </c:pt>
                      <c:pt idx="92">
                        <c:v>16.539307892042448</c:v>
                      </c:pt>
                      <c:pt idx="93">
                        <c:v>16.797427389041193</c:v>
                      </c:pt>
                      <c:pt idx="94">
                        <c:v>34.565759447217346</c:v>
                      </c:pt>
                      <c:pt idx="95">
                        <c:v>-2.6659287892453758</c:v>
                      </c:pt>
                      <c:pt idx="96">
                        <c:v>-3.0681820343561403</c:v>
                      </c:pt>
                      <c:pt idx="97">
                        <c:v>1.119276622613357</c:v>
                      </c:pt>
                      <c:pt idx="98">
                        <c:v>20.463445706892518</c:v>
                      </c:pt>
                      <c:pt idx="99">
                        <c:v>20.233995506132324</c:v>
                      </c:pt>
                      <c:pt idx="100">
                        <c:v>16.737265704630047</c:v>
                      </c:pt>
                      <c:pt idx="101">
                        <c:v>5.4794556051470584</c:v>
                      </c:pt>
                      <c:pt idx="102">
                        <c:v>5.4664990375147005</c:v>
                      </c:pt>
                      <c:pt idx="103">
                        <c:v>18.042779457308576</c:v>
                      </c:pt>
                      <c:pt idx="104">
                        <c:v>9.9812384288998608</c:v>
                      </c:pt>
                      <c:pt idx="105">
                        <c:v>4.2094130786030437</c:v>
                      </c:pt>
                      <c:pt idx="106">
                        <c:v>9.9711488995514497</c:v>
                      </c:pt>
                      <c:pt idx="107">
                        <c:v>9.8093422481542323</c:v>
                      </c:pt>
                      <c:pt idx="108">
                        <c:v>6.6757049654412572</c:v>
                      </c:pt>
                      <c:pt idx="109">
                        <c:v>1.5451407802130459</c:v>
                      </c:pt>
                      <c:pt idx="110">
                        <c:v>1.5367896685583968</c:v>
                      </c:pt>
                      <c:pt idx="111">
                        <c:v>5.9734425059338685</c:v>
                      </c:pt>
                      <c:pt idx="112">
                        <c:v>4.3371738220760818</c:v>
                      </c:pt>
                      <c:pt idx="113">
                        <c:v>4.4123812538446163</c:v>
                      </c:pt>
                      <c:pt idx="114">
                        <c:v>3.9148483638594009</c:v>
                      </c:pt>
                      <c:pt idx="115">
                        <c:v>4.1775850196998885</c:v>
                      </c:pt>
                      <c:pt idx="116">
                        <c:v>4.7569429021683005</c:v>
                      </c:pt>
                      <c:pt idx="117">
                        <c:v>-3.6798324679941805</c:v>
                      </c:pt>
                      <c:pt idx="118">
                        <c:v>21.737407674263796</c:v>
                      </c:pt>
                      <c:pt idx="119">
                        <c:v>5.9705078532140146</c:v>
                      </c:pt>
                      <c:pt idx="120">
                        <c:v>4.1712015656809873</c:v>
                      </c:pt>
                      <c:pt idx="121">
                        <c:v>27.654607682751664</c:v>
                      </c:pt>
                      <c:pt idx="122">
                        <c:v>4.9365967234252288</c:v>
                      </c:pt>
                      <c:pt idx="123">
                        <c:v>4.7489178114007142</c:v>
                      </c:pt>
                      <c:pt idx="124">
                        <c:v>-4.5869345220737561</c:v>
                      </c:pt>
                      <c:pt idx="125">
                        <c:v>15.22396307318636</c:v>
                      </c:pt>
                      <c:pt idx="126">
                        <c:v>4.4993537390668354</c:v>
                      </c:pt>
                      <c:pt idx="127">
                        <c:v>1.2802444386696399</c:v>
                      </c:pt>
                      <c:pt idx="128">
                        <c:v>1.2802444386696399</c:v>
                      </c:pt>
                      <c:pt idx="129">
                        <c:v>1.2254924640692599</c:v>
                      </c:pt>
                      <c:pt idx="130">
                        <c:v>1.2802444386696399</c:v>
                      </c:pt>
                      <c:pt idx="131">
                        <c:v>-2.2466220991843815</c:v>
                      </c:pt>
                      <c:pt idx="132">
                        <c:v>24.777629432323124</c:v>
                      </c:pt>
                      <c:pt idx="133">
                        <c:v>10.721633353393152</c:v>
                      </c:pt>
                      <c:pt idx="134">
                        <c:v>6.9966165827793336</c:v>
                      </c:pt>
                      <c:pt idx="135">
                        <c:v>-2.8000593278042722</c:v>
                      </c:pt>
                      <c:pt idx="136">
                        <c:v>2.0861288890652943</c:v>
                      </c:pt>
                      <c:pt idx="137">
                        <c:v>2.4843029664859708</c:v>
                      </c:pt>
                      <c:pt idx="138">
                        <c:v>22.104032937260893</c:v>
                      </c:pt>
                      <c:pt idx="139">
                        <c:v>30.401545766854966</c:v>
                      </c:pt>
                      <c:pt idx="140">
                        <c:v>30.401545766854959</c:v>
                      </c:pt>
                      <c:pt idx="141">
                        <c:v>14.966672592370999</c:v>
                      </c:pt>
                      <c:pt idx="142">
                        <c:v>15.67840132754689</c:v>
                      </c:pt>
                      <c:pt idx="143">
                        <c:v>-6.3135292012686488</c:v>
                      </c:pt>
                      <c:pt idx="144">
                        <c:v>4.3127261477825867</c:v>
                      </c:pt>
                      <c:pt idx="145">
                        <c:v>4.2083242314022726</c:v>
                      </c:pt>
                      <c:pt idx="146">
                        <c:v>10.785885807888583</c:v>
                      </c:pt>
                      <c:pt idx="147">
                        <c:v>26.15513851744403</c:v>
                      </c:pt>
                      <c:pt idx="148">
                        <c:v>10.476843147403232</c:v>
                      </c:pt>
                      <c:pt idx="149">
                        <c:v>30.401545766855016</c:v>
                      </c:pt>
                      <c:pt idx="150">
                        <c:v>30.401545766855044</c:v>
                      </c:pt>
                      <c:pt idx="151">
                        <c:v>37.294943966764492</c:v>
                      </c:pt>
                      <c:pt idx="152">
                        <c:v>36.89995407132669</c:v>
                      </c:pt>
                      <c:pt idx="153">
                        <c:v>26.569668705001522</c:v>
                      </c:pt>
                      <c:pt idx="154">
                        <c:v>0.57440721475343837</c:v>
                      </c:pt>
                      <c:pt idx="155">
                        <c:v>23.781102018414082</c:v>
                      </c:pt>
                      <c:pt idx="156">
                        <c:v>0.58437663521210692</c:v>
                      </c:pt>
                      <c:pt idx="157">
                        <c:v>0.82384910337267847</c:v>
                      </c:pt>
                      <c:pt idx="158">
                        <c:v>-4.5805923566771656E-2</c:v>
                      </c:pt>
                      <c:pt idx="159">
                        <c:v>-4.0038581086502498</c:v>
                      </c:pt>
                      <c:pt idx="160">
                        <c:v>30.401712507243104</c:v>
                      </c:pt>
                      <c:pt idx="161">
                        <c:v>16.337576032152143</c:v>
                      </c:pt>
                      <c:pt idx="162">
                        <c:v>5.9866280389639677</c:v>
                      </c:pt>
                      <c:pt idx="163">
                        <c:v>3.3787370023959227</c:v>
                      </c:pt>
                      <c:pt idx="164">
                        <c:v>5.7158543966680737</c:v>
                      </c:pt>
                      <c:pt idx="165">
                        <c:v>-1.4962755636889171</c:v>
                      </c:pt>
                      <c:pt idx="166">
                        <c:v>3.3821708577930845</c:v>
                      </c:pt>
                      <c:pt idx="167">
                        <c:v>-1.2093818815177344</c:v>
                      </c:pt>
                      <c:pt idx="168">
                        <c:v>6.5534655359440359</c:v>
                      </c:pt>
                      <c:pt idx="169">
                        <c:v>0.81906528293250469</c:v>
                      </c:pt>
                      <c:pt idx="170">
                        <c:v>5.5561865733774232</c:v>
                      </c:pt>
                      <c:pt idx="171">
                        <c:v>3.1569744454933502</c:v>
                      </c:pt>
                      <c:pt idx="172">
                        <c:v>16.977257178589149</c:v>
                      </c:pt>
                      <c:pt idx="173">
                        <c:v>2.5379415047890292</c:v>
                      </c:pt>
                      <c:pt idx="174">
                        <c:v>2.5717405594287883</c:v>
                      </c:pt>
                      <c:pt idx="175">
                        <c:v>4.1218894850285706</c:v>
                      </c:pt>
                      <c:pt idx="176">
                        <c:v>4.0758120469703432</c:v>
                      </c:pt>
                      <c:pt idx="177">
                        <c:v>3.7711950146547562</c:v>
                      </c:pt>
                      <c:pt idx="178">
                        <c:v>35.426122648490519</c:v>
                      </c:pt>
                      <c:pt idx="179">
                        <c:v>23.783449734278062</c:v>
                      </c:pt>
                      <c:pt idx="180">
                        <c:v>36.063331282811305</c:v>
                      </c:pt>
                      <c:pt idx="181">
                        <c:v>-3.2074292843528349E-2</c:v>
                      </c:pt>
                      <c:pt idx="182">
                        <c:v>4.6979586189720939</c:v>
                      </c:pt>
                      <c:pt idx="183">
                        <c:v>4.6056113946597481</c:v>
                      </c:pt>
                      <c:pt idx="184">
                        <c:v>15.089666100052655</c:v>
                      </c:pt>
                      <c:pt idx="185">
                        <c:v>2.4855019031610608</c:v>
                      </c:pt>
                      <c:pt idx="186">
                        <c:v>3.6487872983669405</c:v>
                      </c:pt>
                      <c:pt idx="187">
                        <c:v>2.0945762924286155</c:v>
                      </c:pt>
                      <c:pt idx="188">
                        <c:v>0.368934480099466</c:v>
                      </c:pt>
                      <c:pt idx="189">
                        <c:v>2.0455099120247593</c:v>
                      </c:pt>
                      <c:pt idx="190">
                        <c:v>1.9098010795700693</c:v>
                      </c:pt>
                      <c:pt idx="191">
                        <c:v>0.39648427879047132</c:v>
                      </c:pt>
                      <c:pt idx="192">
                        <c:v>4.4319005049760856</c:v>
                      </c:pt>
                      <c:pt idx="193">
                        <c:v>4.5975637310173401</c:v>
                      </c:pt>
                      <c:pt idx="194">
                        <c:v>9.9415824853304997</c:v>
                      </c:pt>
                      <c:pt idx="195">
                        <c:v>9.3818075254078224</c:v>
                      </c:pt>
                      <c:pt idx="196">
                        <c:v>-0.54776946154399597</c:v>
                      </c:pt>
                      <c:pt idx="197">
                        <c:v>2.4255947857188671</c:v>
                      </c:pt>
                      <c:pt idx="198">
                        <c:v>-3.9708884505826969</c:v>
                      </c:pt>
                      <c:pt idx="199">
                        <c:v>15.612554333436561</c:v>
                      </c:pt>
                      <c:pt idx="200">
                        <c:v>15.195668877879259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B6C5-4575-870D-5DCCFAAD679E}"/>
                  </c:ext>
                </c:extLst>
              </c15:ser>
            </c15:filteredScatterSeries>
          </c:ext>
        </c:extLst>
      </c:scatterChart>
      <c:valAx>
        <c:axId val="1205332528"/>
        <c:scaling>
          <c:orientation val="minMax"/>
          <c:max val="21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Zone 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5603312"/>
        <c:crosses val="autoZero"/>
        <c:crossBetween val="midCat"/>
        <c:majorUnit val="1"/>
      </c:valAx>
      <c:valAx>
        <c:axId val="1025603312"/>
        <c:scaling>
          <c:orientation val="minMax"/>
          <c:max val="60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Nodal Price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5332528"/>
        <c:crosses val="autoZero"/>
        <c:crossBetween val="midCat"/>
        <c:majorUnit val="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RPI Zones - effective</a:t>
            </a:r>
            <a:r>
              <a:rPr lang="en-GB" baseline="0"/>
              <a:t> tariff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6"/>
          <c:order val="6"/>
          <c:tx>
            <c:strRef>
              <c:f>Stations!$S$3</c:f>
              <c:strCache>
                <c:ptCount val="1"/>
                <c:pt idx="0">
                  <c:v>Effective Nodal Tariff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Stations!$L$4:$L$204</c:f>
              <c:numCache>
                <c:formatCode>General</c:formatCode>
                <c:ptCount val="201"/>
                <c:pt idx="0">
                  <c:v>3</c:v>
                </c:pt>
                <c:pt idx="1">
                  <c:v>6</c:v>
                </c:pt>
                <c:pt idx="2">
                  <c:v>20</c:v>
                </c:pt>
                <c:pt idx="3">
                  <c:v>7</c:v>
                </c:pt>
                <c:pt idx="4">
                  <c:v>6</c:v>
                </c:pt>
                <c:pt idx="5">
                  <c:v>7</c:v>
                </c:pt>
                <c:pt idx="6">
                  <c:v>12</c:v>
                </c:pt>
                <c:pt idx="7">
                  <c:v>12</c:v>
                </c:pt>
                <c:pt idx="8">
                  <c:v>20</c:v>
                </c:pt>
                <c:pt idx="9">
                  <c:v>4</c:v>
                </c:pt>
                <c:pt idx="10">
                  <c:v>4</c:v>
                </c:pt>
                <c:pt idx="11">
                  <c:v>18</c:v>
                </c:pt>
                <c:pt idx="12">
                  <c:v>18</c:v>
                </c:pt>
                <c:pt idx="13">
                  <c:v>12</c:v>
                </c:pt>
                <c:pt idx="14">
                  <c:v>3</c:v>
                </c:pt>
                <c:pt idx="15">
                  <c:v>12</c:v>
                </c:pt>
                <c:pt idx="16">
                  <c:v>12</c:v>
                </c:pt>
                <c:pt idx="17">
                  <c:v>15</c:v>
                </c:pt>
                <c:pt idx="18">
                  <c:v>18</c:v>
                </c:pt>
                <c:pt idx="19">
                  <c:v>18</c:v>
                </c:pt>
                <c:pt idx="20">
                  <c:v>20</c:v>
                </c:pt>
                <c:pt idx="21">
                  <c:v>20</c:v>
                </c:pt>
                <c:pt idx="22">
                  <c:v>21</c:v>
                </c:pt>
                <c:pt idx="23">
                  <c:v>21</c:v>
                </c:pt>
                <c:pt idx="24">
                  <c:v>21</c:v>
                </c:pt>
                <c:pt idx="25">
                  <c:v>21</c:v>
                </c:pt>
                <c:pt idx="26">
                  <c:v>21</c:v>
                </c:pt>
                <c:pt idx="27">
                  <c:v>21</c:v>
                </c:pt>
                <c:pt idx="28">
                  <c:v>21</c:v>
                </c:pt>
                <c:pt idx="29">
                  <c:v>17</c:v>
                </c:pt>
                <c:pt idx="30">
                  <c:v>17</c:v>
                </c:pt>
                <c:pt idx="31">
                  <c:v>21</c:v>
                </c:pt>
                <c:pt idx="32">
                  <c:v>3</c:v>
                </c:pt>
                <c:pt idx="33">
                  <c:v>3</c:v>
                </c:pt>
                <c:pt idx="34">
                  <c:v>13</c:v>
                </c:pt>
                <c:pt idx="35">
                  <c:v>13</c:v>
                </c:pt>
                <c:pt idx="36">
                  <c:v>6</c:v>
                </c:pt>
                <c:pt idx="37">
                  <c:v>18</c:v>
                </c:pt>
                <c:pt idx="38">
                  <c:v>18</c:v>
                </c:pt>
                <c:pt idx="39">
                  <c:v>6</c:v>
                </c:pt>
                <c:pt idx="40">
                  <c:v>6</c:v>
                </c:pt>
                <c:pt idx="41">
                  <c:v>21</c:v>
                </c:pt>
                <c:pt idx="42">
                  <c:v>17</c:v>
                </c:pt>
                <c:pt idx="43">
                  <c:v>19</c:v>
                </c:pt>
                <c:pt idx="44">
                  <c:v>11</c:v>
                </c:pt>
                <c:pt idx="45">
                  <c:v>11</c:v>
                </c:pt>
                <c:pt idx="46">
                  <c:v>10</c:v>
                </c:pt>
                <c:pt idx="47">
                  <c:v>13</c:v>
                </c:pt>
                <c:pt idx="48">
                  <c:v>13</c:v>
                </c:pt>
                <c:pt idx="49">
                  <c:v>13</c:v>
                </c:pt>
                <c:pt idx="50">
                  <c:v>6</c:v>
                </c:pt>
                <c:pt idx="51">
                  <c:v>6</c:v>
                </c:pt>
                <c:pt idx="52">
                  <c:v>12</c:v>
                </c:pt>
                <c:pt idx="53">
                  <c:v>19</c:v>
                </c:pt>
                <c:pt idx="54">
                  <c:v>18</c:v>
                </c:pt>
                <c:pt idx="55">
                  <c:v>3</c:v>
                </c:pt>
                <c:pt idx="56">
                  <c:v>3</c:v>
                </c:pt>
                <c:pt idx="57">
                  <c:v>1</c:v>
                </c:pt>
                <c:pt idx="58">
                  <c:v>17</c:v>
                </c:pt>
                <c:pt idx="59">
                  <c:v>18</c:v>
                </c:pt>
                <c:pt idx="60">
                  <c:v>18</c:v>
                </c:pt>
                <c:pt idx="61">
                  <c:v>13</c:v>
                </c:pt>
                <c:pt idx="62">
                  <c:v>13</c:v>
                </c:pt>
                <c:pt idx="63">
                  <c:v>13</c:v>
                </c:pt>
                <c:pt idx="64">
                  <c:v>13</c:v>
                </c:pt>
                <c:pt idx="65">
                  <c:v>21</c:v>
                </c:pt>
                <c:pt idx="66">
                  <c:v>12</c:v>
                </c:pt>
                <c:pt idx="67">
                  <c:v>12</c:v>
                </c:pt>
                <c:pt idx="68">
                  <c:v>6</c:v>
                </c:pt>
                <c:pt idx="69">
                  <c:v>17</c:v>
                </c:pt>
                <c:pt idx="70">
                  <c:v>5</c:v>
                </c:pt>
                <c:pt idx="71">
                  <c:v>3</c:v>
                </c:pt>
                <c:pt idx="72">
                  <c:v>14</c:v>
                </c:pt>
                <c:pt idx="73">
                  <c:v>14</c:v>
                </c:pt>
                <c:pt idx="74">
                  <c:v>6</c:v>
                </c:pt>
                <c:pt idx="75">
                  <c:v>6</c:v>
                </c:pt>
                <c:pt idx="76">
                  <c:v>13</c:v>
                </c:pt>
                <c:pt idx="77">
                  <c:v>4</c:v>
                </c:pt>
                <c:pt idx="78">
                  <c:v>20</c:v>
                </c:pt>
                <c:pt idx="79">
                  <c:v>20</c:v>
                </c:pt>
                <c:pt idx="80">
                  <c:v>9</c:v>
                </c:pt>
                <c:pt idx="81">
                  <c:v>18</c:v>
                </c:pt>
                <c:pt idx="82">
                  <c:v>3</c:v>
                </c:pt>
                <c:pt idx="83">
                  <c:v>6</c:v>
                </c:pt>
                <c:pt idx="84">
                  <c:v>12</c:v>
                </c:pt>
                <c:pt idx="85">
                  <c:v>12</c:v>
                </c:pt>
                <c:pt idx="86">
                  <c:v>4</c:v>
                </c:pt>
                <c:pt idx="87">
                  <c:v>4</c:v>
                </c:pt>
                <c:pt idx="88">
                  <c:v>12</c:v>
                </c:pt>
                <c:pt idx="89">
                  <c:v>12</c:v>
                </c:pt>
                <c:pt idx="90">
                  <c:v>12</c:v>
                </c:pt>
                <c:pt idx="91">
                  <c:v>12</c:v>
                </c:pt>
                <c:pt idx="92">
                  <c:v>12</c:v>
                </c:pt>
                <c:pt idx="93">
                  <c:v>12</c:v>
                </c:pt>
                <c:pt idx="94">
                  <c:v>2</c:v>
                </c:pt>
                <c:pt idx="95">
                  <c:v>21</c:v>
                </c:pt>
                <c:pt idx="96">
                  <c:v>21</c:v>
                </c:pt>
                <c:pt idx="97">
                  <c:v>17</c:v>
                </c:pt>
                <c:pt idx="98">
                  <c:v>3</c:v>
                </c:pt>
                <c:pt idx="99">
                  <c:v>3</c:v>
                </c:pt>
                <c:pt idx="100">
                  <c:v>10</c:v>
                </c:pt>
                <c:pt idx="101">
                  <c:v>16</c:v>
                </c:pt>
                <c:pt idx="102">
                  <c:v>16</c:v>
                </c:pt>
                <c:pt idx="103">
                  <c:v>10</c:v>
                </c:pt>
                <c:pt idx="104">
                  <c:v>14</c:v>
                </c:pt>
                <c:pt idx="105">
                  <c:v>15</c:v>
                </c:pt>
                <c:pt idx="106">
                  <c:v>15</c:v>
                </c:pt>
                <c:pt idx="107">
                  <c:v>15</c:v>
                </c:pt>
                <c:pt idx="108">
                  <c:v>16</c:v>
                </c:pt>
                <c:pt idx="109">
                  <c:v>18</c:v>
                </c:pt>
                <c:pt idx="110">
                  <c:v>18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16</c:v>
                </c:pt>
                <c:pt idx="115">
                  <c:v>16</c:v>
                </c:pt>
                <c:pt idx="116">
                  <c:v>17</c:v>
                </c:pt>
                <c:pt idx="117">
                  <c:v>19</c:v>
                </c:pt>
                <c:pt idx="118">
                  <c:v>10</c:v>
                </c:pt>
                <c:pt idx="119">
                  <c:v>18</c:v>
                </c:pt>
                <c:pt idx="120">
                  <c:v>16</c:v>
                </c:pt>
                <c:pt idx="121">
                  <c:v>4</c:v>
                </c:pt>
                <c:pt idx="122">
                  <c:v>18</c:v>
                </c:pt>
                <c:pt idx="123">
                  <c:v>18</c:v>
                </c:pt>
                <c:pt idx="124">
                  <c:v>21</c:v>
                </c:pt>
                <c:pt idx="125">
                  <c:v>12</c:v>
                </c:pt>
                <c:pt idx="126">
                  <c:v>18</c:v>
                </c:pt>
                <c:pt idx="127">
                  <c:v>18</c:v>
                </c:pt>
                <c:pt idx="128">
                  <c:v>18</c:v>
                </c:pt>
                <c:pt idx="129">
                  <c:v>18</c:v>
                </c:pt>
                <c:pt idx="130">
                  <c:v>18</c:v>
                </c:pt>
                <c:pt idx="131">
                  <c:v>21</c:v>
                </c:pt>
                <c:pt idx="132">
                  <c:v>6</c:v>
                </c:pt>
                <c:pt idx="133">
                  <c:v>13</c:v>
                </c:pt>
                <c:pt idx="134">
                  <c:v>16</c:v>
                </c:pt>
                <c:pt idx="135">
                  <c:v>19</c:v>
                </c:pt>
                <c:pt idx="136">
                  <c:v>18</c:v>
                </c:pt>
                <c:pt idx="137">
                  <c:v>18</c:v>
                </c:pt>
                <c:pt idx="138">
                  <c:v>3</c:v>
                </c:pt>
                <c:pt idx="139">
                  <c:v>6</c:v>
                </c:pt>
                <c:pt idx="140">
                  <c:v>6</c:v>
                </c:pt>
                <c:pt idx="141">
                  <c:v>12</c:v>
                </c:pt>
                <c:pt idx="142">
                  <c:v>12</c:v>
                </c:pt>
                <c:pt idx="143">
                  <c:v>20</c:v>
                </c:pt>
                <c:pt idx="144">
                  <c:v>16</c:v>
                </c:pt>
                <c:pt idx="145">
                  <c:v>16</c:v>
                </c:pt>
                <c:pt idx="146">
                  <c:v>13</c:v>
                </c:pt>
                <c:pt idx="147">
                  <c:v>4</c:v>
                </c:pt>
                <c:pt idx="148">
                  <c:v>14</c:v>
                </c:pt>
                <c:pt idx="149">
                  <c:v>6</c:v>
                </c:pt>
                <c:pt idx="150">
                  <c:v>6</c:v>
                </c:pt>
                <c:pt idx="151">
                  <c:v>1</c:v>
                </c:pt>
                <c:pt idx="152">
                  <c:v>1</c:v>
                </c:pt>
                <c:pt idx="153">
                  <c:v>9</c:v>
                </c:pt>
                <c:pt idx="154">
                  <c:v>18</c:v>
                </c:pt>
                <c:pt idx="155">
                  <c:v>3</c:v>
                </c:pt>
                <c:pt idx="156">
                  <c:v>18</c:v>
                </c:pt>
                <c:pt idx="157">
                  <c:v>18</c:v>
                </c:pt>
                <c:pt idx="158">
                  <c:v>18</c:v>
                </c:pt>
                <c:pt idx="159">
                  <c:v>20</c:v>
                </c:pt>
                <c:pt idx="160">
                  <c:v>6</c:v>
                </c:pt>
                <c:pt idx="161">
                  <c:v>3</c:v>
                </c:pt>
                <c:pt idx="162">
                  <c:v>20</c:v>
                </c:pt>
                <c:pt idx="163">
                  <c:v>20</c:v>
                </c:pt>
                <c:pt idx="164">
                  <c:v>20</c:v>
                </c:pt>
                <c:pt idx="165">
                  <c:v>20</c:v>
                </c:pt>
                <c:pt idx="166">
                  <c:v>18</c:v>
                </c:pt>
                <c:pt idx="167">
                  <c:v>21</c:v>
                </c:pt>
                <c:pt idx="168">
                  <c:v>18</c:v>
                </c:pt>
                <c:pt idx="169">
                  <c:v>20</c:v>
                </c:pt>
                <c:pt idx="170">
                  <c:v>18</c:v>
                </c:pt>
                <c:pt idx="171">
                  <c:v>18</c:v>
                </c:pt>
                <c:pt idx="172">
                  <c:v>8</c:v>
                </c:pt>
                <c:pt idx="173">
                  <c:v>17</c:v>
                </c:pt>
                <c:pt idx="174">
                  <c:v>17</c:v>
                </c:pt>
                <c:pt idx="175">
                  <c:v>16</c:v>
                </c:pt>
                <c:pt idx="176">
                  <c:v>16</c:v>
                </c:pt>
                <c:pt idx="177">
                  <c:v>17</c:v>
                </c:pt>
                <c:pt idx="178">
                  <c:v>2</c:v>
                </c:pt>
                <c:pt idx="179">
                  <c:v>3</c:v>
                </c:pt>
                <c:pt idx="180">
                  <c:v>1</c:v>
                </c:pt>
                <c:pt idx="181">
                  <c:v>20</c:v>
                </c:pt>
                <c:pt idx="182">
                  <c:v>18</c:v>
                </c:pt>
                <c:pt idx="183">
                  <c:v>18</c:v>
                </c:pt>
                <c:pt idx="184">
                  <c:v>13</c:v>
                </c:pt>
                <c:pt idx="185">
                  <c:v>20</c:v>
                </c:pt>
                <c:pt idx="186">
                  <c:v>20</c:v>
                </c:pt>
                <c:pt idx="187">
                  <c:v>18</c:v>
                </c:pt>
                <c:pt idx="188">
                  <c:v>18</c:v>
                </c:pt>
                <c:pt idx="189">
                  <c:v>18</c:v>
                </c:pt>
                <c:pt idx="190">
                  <c:v>18</c:v>
                </c:pt>
                <c:pt idx="191">
                  <c:v>18</c:v>
                </c:pt>
                <c:pt idx="192">
                  <c:v>18</c:v>
                </c:pt>
                <c:pt idx="193">
                  <c:v>18</c:v>
                </c:pt>
                <c:pt idx="194">
                  <c:v>13</c:v>
                </c:pt>
                <c:pt idx="195">
                  <c:v>13</c:v>
                </c:pt>
                <c:pt idx="196">
                  <c:v>20</c:v>
                </c:pt>
                <c:pt idx="197">
                  <c:v>20</c:v>
                </c:pt>
                <c:pt idx="198">
                  <c:v>20</c:v>
                </c:pt>
                <c:pt idx="199">
                  <c:v>10</c:v>
                </c:pt>
                <c:pt idx="200">
                  <c:v>10</c:v>
                </c:pt>
              </c:numCache>
            </c:numRef>
          </c:xVal>
          <c:yVal>
            <c:numRef>
              <c:f>Stations!$S$4:$S$204</c:f>
              <c:numCache>
                <c:formatCode>General</c:formatCode>
                <c:ptCount val="201"/>
                <c:pt idx="0">
                  <c:v>21.542618370231182</c:v>
                </c:pt>
                <c:pt idx="1">
                  <c:v>24.997102498127397</c:v>
                </c:pt>
                <c:pt idx="2">
                  <c:v>4.8607445127858462</c:v>
                </c:pt>
                <c:pt idx="3">
                  <c:v>30.238074249931472</c:v>
                </c:pt>
                <c:pt idx="4">
                  <c:v>24.777629432323124</c:v>
                </c:pt>
                <c:pt idx="5">
                  <c:v>28.137095526522604</c:v>
                </c:pt>
                <c:pt idx="6">
                  <c:v>15.281119009440909</c:v>
                </c:pt>
                <c:pt idx="7">
                  <c:v>14.462305134423286</c:v>
                </c:pt>
                <c:pt idx="8">
                  <c:v>5.2840709492945308</c:v>
                </c:pt>
                <c:pt idx="9">
                  <c:v>22.661378902702836</c:v>
                </c:pt>
                <c:pt idx="10">
                  <c:v>24.121762403387383</c:v>
                </c:pt>
                <c:pt idx="11">
                  <c:v>0.46927433803879454</c:v>
                </c:pt>
                <c:pt idx="12">
                  <c:v>0.33190309305182847</c:v>
                </c:pt>
                <c:pt idx="13">
                  <c:v>16.190676467967275</c:v>
                </c:pt>
                <c:pt idx="14">
                  <c:v>22.034988816680528</c:v>
                </c:pt>
                <c:pt idx="15">
                  <c:v>10.804751270855753</c:v>
                </c:pt>
                <c:pt idx="16">
                  <c:v>11.138563870464024</c:v>
                </c:pt>
                <c:pt idx="17">
                  <c:v>7.556848897016593</c:v>
                </c:pt>
                <c:pt idx="18">
                  <c:v>1.2570240421898999</c:v>
                </c:pt>
                <c:pt idx="19">
                  <c:v>0.93707850280249416</c:v>
                </c:pt>
                <c:pt idx="20">
                  <c:v>-4.7370003130572957</c:v>
                </c:pt>
                <c:pt idx="21">
                  <c:v>-0.29760004594982553</c:v>
                </c:pt>
                <c:pt idx="22">
                  <c:v>-2.4921288205120384</c:v>
                </c:pt>
                <c:pt idx="23">
                  <c:v>1.151801250202017</c:v>
                </c:pt>
                <c:pt idx="24">
                  <c:v>1.1132476922414714</c:v>
                </c:pt>
                <c:pt idx="25">
                  <c:v>1.0782410425438969</c:v>
                </c:pt>
                <c:pt idx="26">
                  <c:v>-1.6661669578542706</c:v>
                </c:pt>
                <c:pt idx="27">
                  <c:v>-1.6593448689368557</c:v>
                </c:pt>
                <c:pt idx="28">
                  <c:v>1.3443776782636294</c:v>
                </c:pt>
                <c:pt idx="29">
                  <c:v>3.1983061422905608</c:v>
                </c:pt>
                <c:pt idx="30">
                  <c:v>3.3605539687195005</c:v>
                </c:pt>
                <c:pt idx="31">
                  <c:v>1.927165273775983</c:v>
                </c:pt>
                <c:pt idx="32">
                  <c:v>21.005056110404652</c:v>
                </c:pt>
                <c:pt idx="33">
                  <c:v>21.005056110404652</c:v>
                </c:pt>
                <c:pt idx="34">
                  <c:v>10.592149442942123</c:v>
                </c:pt>
                <c:pt idx="35">
                  <c:v>10.413143784221429</c:v>
                </c:pt>
                <c:pt idx="36">
                  <c:v>25.094816135713796</c:v>
                </c:pt>
                <c:pt idx="37">
                  <c:v>2.616534388122298</c:v>
                </c:pt>
                <c:pt idx="38">
                  <c:v>2.555907665543403</c:v>
                </c:pt>
                <c:pt idx="39">
                  <c:v>26.003294478248495</c:v>
                </c:pt>
                <c:pt idx="40">
                  <c:v>25.9788513050303</c:v>
                </c:pt>
                <c:pt idx="41">
                  <c:v>-3.2348075834249603</c:v>
                </c:pt>
                <c:pt idx="42">
                  <c:v>4.3991771941836015</c:v>
                </c:pt>
                <c:pt idx="43">
                  <c:v>-0.25565200758083634</c:v>
                </c:pt>
                <c:pt idx="44">
                  <c:v>36.793232271264507</c:v>
                </c:pt>
                <c:pt idx="45">
                  <c:v>38.692279534758001</c:v>
                </c:pt>
                <c:pt idx="46">
                  <c:v>6.4255164531143834</c:v>
                </c:pt>
                <c:pt idx="47">
                  <c:v>11.323508830527519</c:v>
                </c:pt>
                <c:pt idx="48">
                  <c:v>11.314226388108933</c:v>
                </c:pt>
                <c:pt idx="49">
                  <c:v>11.193281623655011</c:v>
                </c:pt>
                <c:pt idx="50">
                  <c:v>24.777629432323138</c:v>
                </c:pt>
                <c:pt idx="51">
                  <c:v>24.777629432323138</c:v>
                </c:pt>
                <c:pt idx="52">
                  <c:v>16.076286114506608</c:v>
                </c:pt>
                <c:pt idx="53">
                  <c:v>-2.3765137382882546</c:v>
                </c:pt>
                <c:pt idx="54">
                  <c:v>4.2172265372044109</c:v>
                </c:pt>
                <c:pt idx="55">
                  <c:v>21.679725763128005</c:v>
                </c:pt>
                <c:pt idx="56">
                  <c:v>21.679725763128005</c:v>
                </c:pt>
                <c:pt idx="57">
                  <c:v>37.176325486552685</c:v>
                </c:pt>
                <c:pt idx="58">
                  <c:v>1.731239820245384</c:v>
                </c:pt>
                <c:pt idx="59">
                  <c:v>5.7535251152735167</c:v>
                </c:pt>
                <c:pt idx="60">
                  <c:v>5.7535251152735167</c:v>
                </c:pt>
                <c:pt idx="61">
                  <c:v>9.7818221484442596</c:v>
                </c:pt>
                <c:pt idx="62">
                  <c:v>10.392750268226752</c:v>
                </c:pt>
                <c:pt idx="63">
                  <c:v>10.273226635396181</c:v>
                </c:pt>
                <c:pt idx="64">
                  <c:v>10.122596329547594</c:v>
                </c:pt>
                <c:pt idx="65">
                  <c:v>1.9118485251352662</c:v>
                </c:pt>
                <c:pt idx="66">
                  <c:v>16.77232251378048</c:v>
                </c:pt>
                <c:pt idx="67">
                  <c:v>16.77232251378048</c:v>
                </c:pt>
                <c:pt idx="68">
                  <c:v>28.811665810782522</c:v>
                </c:pt>
                <c:pt idx="69">
                  <c:v>0.54664793260596445</c:v>
                </c:pt>
                <c:pt idx="70">
                  <c:v>28.111609251349904</c:v>
                </c:pt>
                <c:pt idx="71">
                  <c:v>19.748294680843532</c:v>
                </c:pt>
                <c:pt idx="72">
                  <c:v>9.2563520263395311</c:v>
                </c:pt>
                <c:pt idx="73">
                  <c:v>9.083470570221472</c:v>
                </c:pt>
                <c:pt idx="74">
                  <c:v>25.452867791157807</c:v>
                </c:pt>
                <c:pt idx="75">
                  <c:v>25.452867791157807</c:v>
                </c:pt>
                <c:pt idx="76">
                  <c:v>11.383548355519554</c:v>
                </c:pt>
                <c:pt idx="77">
                  <c:v>25.89196105645906</c:v>
                </c:pt>
                <c:pt idx="78">
                  <c:v>-6.6791223702446816</c:v>
                </c:pt>
                <c:pt idx="79">
                  <c:v>-4.2519678528301927</c:v>
                </c:pt>
                <c:pt idx="80">
                  <c:v>27.739242603912437</c:v>
                </c:pt>
                <c:pt idx="81">
                  <c:v>3.9824288076743861</c:v>
                </c:pt>
                <c:pt idx="82">
                  <c:v>24.819017990005804</c:v>
                </c:pt>
                <c:pt idx="83">
                  <c:v>8.0818239799926168</c:v>
                </c:pt>
                <c:pt idx="84">
                  <c:v>11.762867542362546</c:v>
                </c:pt>
                <c:pt idx="85">
                  <c:v>11.040530728054796</c:v>
                </c:pt>
                <c:pt idx="86">
                  <c:v>22.273215736207749</c:v>
                </c:pt>
                <c:pt idx="87">
                  <c:v>24.757249842074032</c:v>
                </c:pt>
                <c:pt idx="88">
                  <c:v>16.010964380873805</c:v>
                </c:pt>
                <c:pt idx="89">
                  <c:v>16.539307892042448</c:v>
                </c:pt>
                <c:pt idx="90">
                  <c:v>16.797427389041193</c:v>
                </c:pt>
                <c:pt idx="91">
                  <c:v>16.010964380873805</c:v>
                </c:pt>
                <c:pt idx="92">
                  <c:v>16.539307892042448</c:v>
                </c:pt>
                <c:pt idx="93">
                  <c:v>16.797427389041193</c:v>
                </c:pt>
                <c:pt idx="94">
                  <c:v>34.565759447217346</c:v>
                </c:pt>
                <c:pt idx="95">
                  <c:v>-2.6659287892453758</c:v>
                </c:pt>
                <c:pt idx="96">
                  <c:v>-3.0681820343561403</c:v>
                </c:pt>
                <c:pt idx="97">
                  <c:v>1.119276622613357</c:v>
                </c:pt>
                <c:pt idx="98">
                  <c:v>20.463445706892518</c:v>
                </c:pt>
                <c:pt idx="99">
                  <c:v>20.233995506132324</c:v>
                </c:pt>
                <c:pt idx="100">
                  <c:v>16.737265704630047</c:v>
                </c:pt>
                <c:pt idx="101">
                  <c:v>5.4794556051470584</c:v>
                </c:pt>
                <c:pt idx="102">
                  <c:v>5.4664990375147005</c:v>
                </c:pt>
                <c:pt idx="103">
                  <c:v>18.042779457308576</c:v>
                </c:pt>
                <c:pt idx="104">
                  <c:v>9.9812384288998608</c:v>
                </c:pt>
                <c:pt idx="105">
                  <c:v>4.2094130786030437</c:v>
                </c:pt>
                <c:pt idx="106">
                  <c:v>9.9711488995514497</c:v>
                </c:pt>
                <c:pt idx="107">
                  <c:v>9.8093422481542323</c:v>
                </c:pt>
                <c:pt idx="108">
                  <c:v>6.6757049654412572</c:v>
                </c:pt>
                <c:pt idx="109">
                  <c:v>1.5451407802130459</c:v>
                </c:pt>
                <c:pt idx="110">
                  <c:v>1.5367896685583968</c:v>
                </c:pt>
                <c:pt idx="111">
                  <c:v>5.9734425059338685</c:v>
                </c:pt>
                <c:pt idx="112">
                  <c:v>4.3371738220760818</c:v>
                </c:pt>
                <c:pt idx="113">
                  <c:v>4.4123812538446163</c:v>
                </c:pt>
                <c:pt idx="114">
                  <c:v>3.9148483638594009</c:v>
                </c:pt>
                <c:pt idx="115">
                  <c:v>4.1775850196998885</c:v>
                </c:pt>
                <c:pt idx="116">
                  <c:v>4.7569429021683005</c:v>
                </c:pt>
                <c:pt idx="117">
                  <c:v>-3.6798324679941805</c:v>
                </c:pt>
                <c:pt idx="118">
                  <c:v>21.737407674263796</c:v>
                </c:pt>
                <c:pt idx="119">
                  <c:v>5.9705078532140146</c:v>
                </c:pt>
                <c:pt idx="120">
                  <c:v>4.1712015656809873</c:v>
                </c:pt>
                <c:pt idx="121">
                  <c:v>27.654607682751664</c:v>
                </c:pt>
                <c:pt idx="122">
                  <c:v>4.9365967234252288</c:v>
                </c:pt>
                <c:pt idx="123">
                  <c:v>4.7489178114007142</c:v>
                </c:pt>
                <c:pt idx="124">
                  <c:v>-4.5869345220737561</c:v>
                </c:pt>
                <c:pt idx="125">
                  <c:v>15.22396307318636</c:v>
                </c:pt>
                <c:pt idx="126">
                  <c:v>4.4993537390668354</c:v>
                </c:pt>
                <c:pt idx="127">
                  <c:v>1.2802444386696399</c:v>
                </c:pt>
                <c:pt idx="128">
                  <c:v>1.2802444386696399</c:v>
                </c:pt>
                <c:pt idx="129">
                  <c:v>1.2254924640692599</c:v>
                </c:pt>
                <c:pt idx="130">
                  <c:v>1.2802444386696399</c:v>
                </c:pt>
                <c:pt idx="131">
                  <c:v>-2.2466220991843815</c:v>
                </c:pt>
                <c:pt idx="132">
                  <c:v>24.777629432323124</c:v>
                </c:pt>
                <c:pt idx="133">
                  <c:v>10.721633353393152</c:v>
                </c:pt>
                <c:pt idx="134">
                  <c:v>6.9966165827793336</c:v>
                </c:pt>
                <c:pt idx="135">
                  <c:v>-2.8000593278042722</c:v>
                </c:pt>
                <c:pt idx="136">
                  <c:v>2.0861288890652943</c:v>
                </c:pt>
                <c:pt idx="137">
                  <c:v>2.4843029664859708</c:v>
                </c:pt>
                <c:pt idx="138">
                  <c:v>22.104032937260893</c:v>
                </c:pt>
                <c:pt idx="139">
                  <c:v>30.401545766854966</c:v>
                </c:pt>
                <c:pt idx="140">
                  <c:v>30.401545766854959</c:v>
                </c:pt>
                <c:pt idx="141">
                  <c:v>14.966672592370999</c:v>
                </c:pt>
                <c:pt idx="142">
                  <c:v>15.67840132754689</c:v>
                </c:pt>
                <c:pt idx="143">
                  <c:v>-6.3135292012686488</c:v>
                </c:pt>
                <c:pt idx="144">
                  <c:v>4.3127261477825867</c:v>
                </c:pt>
                <c:pt idx="145">
                  <c:v>4.2083242314022726</c:v>
                </c:pt>
                <c:pt idx="146">
                  <c:v>10.785885807888583</c:v>
                </c:pt>
                <c:pt idx="147">
                  <c:v>26.15513851744403</c:v>
                </c:pt>
                <c:pt idx="148">
                  <c:v>10.476843147403232</c:v>
                </c:pt>
                <c:pt idx="149">
                  <c:v>30.401545766855016</c:v>
                </c:pt>
                <c:pt idx="150">
                  <c:v>30.401545766855044</c:v>
                </c:pt>
                <c:pt idx="151">
                  <c:v>37.294943966764492</c:v>
                </c:pt>
                <c:pt idx="152">
                  <c:v>36.89995407132669</c:v>
                </c:pt>
                <c:pt idx="153">
                  <c:v>26.569668705001522</c:v>
                </c:pt>
                <c:pt idx="154">
                  <c:v>0.57440721475343837</c:v>
                </c:pt>
                <c:pt idx="155">
                  <c:v>23.781102018414082</c:v>
                </c:pt>
                <c:pt idx="156">
                  <c:v>0.58437663521210692</c:v>
                </c:pt>
                <c:pt idx="157">
                  <c:v>0.82384910337267847</c:v>
                </c:pt>
                <c:pt idx="158">
                  <c:v>-4.5805923566771656E-2</c:v>
                </c:pt>
                <c:pt idx="159">
                  <c:v>-4.0038581086502498</c:v>
                </c:pt>
                <c:pt idx="160">
                  <c:v>30.401712507243104</c:v>
                </c:pt>
                <c:pt idx="161">
                  <c:v>16.337576032152143</c:v>
                </c:pt>
                <c:pt idx="162">
                  <c:v>5.9866280389639677</c:v>
                </c:pt>
                <c:pt idx="163">
                  <c:v>3.3787370023959227</c:v>
                </c:pt>
                <c:pt idx="164">
                  <c:v>5.7158543966680737</c:v>
                </c:pt>
                <c:pt idx="165">
                  <c:v>-1.4962755636889171</c:v>
                </c:pt>
                <c:pt idx="166">
                  <c:v>3.3821708577930845</c:v>
                </c:pt>
                <c:pt idx="167">
                  <c:v>-1.2093818815177344</c:v>
                </c:pt>
                <c:pt idx="168">
                  <c:v>6.5534655359440359</c:v>
                </c:pt>
                <c:pt idx="169">
                  <c:v>0.81906528293250469</c:v>
                </c:pt>
                <c:pt idx="170">
                  <c:v>5.5561865733774232</c:v>
                </c:pt>
                <c:pt idx="171">
                  <c:v>3.1569744454933502</c:v>
                </c:pt>
                <c:pt idx="172">
                  <c:v>16.977257178589149</c:v>
                </c:pt>
                <c:pt idx="173">
                  <c:v>2.5379415047890292</c:v>
                </c:pt>
                <c:pt idx="174">
                  <c:v>2.5717405594287883</c:v>
                </c:pt>
                <c:pt idx="175">
                  <c:v>4.1218894850285706</c:v>
                </c:pt>
                <c:pt idx="176">
                  <c:v>4.0758120469703432</c:v>
                </c:pt>
                <c:pt idx="177">
                  <c:v>3.7711950146547562</c:v>
                </c:pt>
                <c:pt idx="178">
                  <c:v>35.426122648490519</c:v>
                </c:pt>
                <c:pt idx="179">
                  <c:v>23.783449734278062</c:v>
                </c:pt>
                <c:pt idx="180">
                  <c:v>36.063331282811305</c:v>
                </c:pt>
                <c:pt idx="181">
                  <c:v>-3.2074292843528349E-2</c:v>
                </c:pt>
                <c:pt idx="182">
                  <c:v>4.6979586189720939</c:v>
                </c:pt>
                <c:pt idx="183">
                  <c:v>4.6056113946597481</c:v>
                </c:pt>
                <c:pt idx="184">
                  <c:v>15.089666100052655</c:v>
                </c:pt>
                <c:pt idx="185">
                  <c:v>2.4855019031610608</c:v>
                </c:pt>
                <c:pt idx="186">
                  <c:v>3.6487872983669405</c:v>
                </c:pt>
                <c:pt idx="187">
                  <c:v>2.0945762924286155</c:v>
                </c:pt>
                <c:pt idx="188">
                  <c:v>0.368934480099466</c:v>
                </c:pt>
                <c:pt idx="189">
                  <c:v>2.0455099120247593</c:v>
                </c:pt>
                <c:pt idx="190">
                  <c:v>1.9098010795700693</c:v>
                </c:pt>
                <c:pt idx="191">
                  <c:v>0.39648427879047132</c:v>
                </c:pt>
                <c:pt idx="192">
                  <c:v>4.4319005049760856</c:v>
                </c:pt>
                <c:pt idx="193">
                  <c:v>4.5975637310173401</c:v>
                </c:pt>
                <c:pt idx="194">
                  <c:v>9.9415824853304997</c:v>
                </c:pt>
                <c:pt idx="195">
                  <c:v>9.3818075254078224</c:v>
                </c:pt>
                <c:pt idx="196">
                  <c:v>-0.54776946154399597</c:v>
                </c:pt>
                <c:pt idx="197">
                  <c:v>2.4255947857188671</c:v>
                </c:pt>
                <c:pt idx="198">
                  <c:v>-3.9708884505826969</c:v>
                </c:pt>
                <c:pt idx="199">
                  <c:v>15.612554333436561</c:v>
                </c:pt>
                <c:pt idx="200">
                  <c:v>15.195668877879259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DE6-4DFF-A56E-7A409DFB5F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5332528"/>
        <c:axId val="102560331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Stations!$M$3</c15:sqref>
                        </c15:formulaRef>
                      </c:ext>
                    </c:extLst>
                    <c:strCache>
                      <c:ptCount val="1"/>
                      <c:pt idx="0">
                        <c:v>Sharing: YRS % of YR tariff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Stations!$L$4:$L$204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3</c:v>
                      </c:pt>
                      <c:pt idx="1">
                        <c:v>6</c:v>
                      </c:pt>
                      <c:pt idx="2">
                        <c:v>20</c:v>
                      </c:pt>
                      <c:pt idx="3">
                        <c:v>7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12</c:v>
                      </c:pt>
                      <c:pt idx="7">
                        <c:v>12</c:v>
                      </c:pt>
                      <c:pt idx="8">
                        <c:v>20</c:v>
                      </c:pt>
                      <c:pt idx="9">
                        <c:v>4</c:v>
                      </c:pt>
                      <c:pt idx="10">
                        <c:v>4</c:v>
                      </c:pt>
                      <c:pt idx="11">
                        <c:v>18</c:v>
                      </c:pt>
                      <c:pt idx="12">
                        <c:v>18</c:v>
                      </c:pt>
                      <c:pt idx="13">
                        <c:v>12</c:v>
                      </c:pt>
                      <c:pt idx="14">
                        <c:v>3</c:v>
                      </c:pt>
                      <c:pt idx="15">
                        <c:v>12</c:v>
                      </c:pt>
                      <c:pt idx="16">
                        <c:v>12</c:v>
                      </c:pt>
                      <c:pt idx="17">
                        <c:v>15</c:v>
                      </c:pt>
                      <c:pt idx="18">
                        <c:v>18</c:v>
                      </c:pt>
                      <c:pt idx="19">
                        <c:v>18</c:v>
                      </c:pt>
                      <c:pt idx="20">
                        <c:v>20</c:v>
                      </c:pt>
                      <c:pt idx="21">
                        <c:v>20</c:v>
                      </c:pt>
                      <c:pt idx="22">
                        <c:v>21</c:v>
                      </c:pt>
                      <c:pt idx="23">
                        <c:v>21</c:v>
                      </c:pt>
                      <c:pt idx="24">
                        <c:v>21</c:v>
                      </c:pt>
                      <c:pt idx="25">
                        <c:v>21</c:v>
                      </c:pt>
                      <c:pt idx="26">
                        <c:v>21</c:v>
                      </c:pt>
                      <c:pt idx="27">
                        <c:v>21</c:v>
                      </c:pt>
                      <c:pt idx="28">
                        <c:v>21</c:v>
                      </c:pt>
                      <c:pt idx="29">
                        <c:v>17</c:v>
                      </c:pt>
                      <c:pt idx="30">
                        <c:v>17</c:v>
                      </c:pt>
                      <c:pt idx="31">
                        <c:v>21</c:v>
                      </c:pt>
                      <c:pt idx="32">
                        <c:v>3</c:v>
                      </c:pt>
                      <c:pt idx="33">
                        <c:v>3</c:v>
                      </c:pt>
                      <c:pt idx="34">
                        <c:v>13</c:v>
                      </c:pt>
                      <c:pt idx="35">
                        <c:v>13</c:v>
                      </c:pt>
                      <c:pt idx="36">
                        <c:v>6</c:v>
                      </c:pt>
                      <c:pt idx="37">
                        <c:v>18</c:v>
                      </c:pt>
                      <c:pt idx="38">
                        <c:v>18</c:v>
                      </c:pt>
                      <c:pt idx="39">
                        <c:v>6</c:v>
                      </c:pt>
                      <c:pt idx="40">
                        <c:v>6</c:v>
                      </c:pt>
                      <c:pt idx="41">
                        <c:v>21</c:v>
                      </c:pt>
                      <c:pt idx="42">
                        <c:v>17</c:v>
                      </c:pt>
                      <c:pt idx="43">
                        <c:v>19</c:v>
                      </c:pt>
                      <c:pt idx="44">
                        <c:v>11</c:v>
                      </c:pt>
                      <c:pt idx="45">
                        <c:v>11</c:v>
                      </c:pt>
                      <c:pt idx="46">
                        <c:v>10</c:v>
                      </c:pt>
                      <c:pt idx="47">
                        <c:v>13</c:v>
                      </c:pt>
                      <c:pt idx="48">
                        <c:v>13</c:v>
                      </c:pt>
                      <c:pt idx="49">
                        <c:v>13</c:v>
                      </c:pt>
                      <c:pt idx="50">
                        <c:v>6</c:v>
                      </c:pt>
                      <c:pt idx="51">
                        <c:v>6</c:v>
                      </c:pt>
                      <c:pt idx="52">
                        <c:v>12</c:v>
                      </c:pt>
                      <c:pt idx="53">
                        <c:v>19</c:v>
                      </c:pt>
                      <c:pt idx="54">
                        <c:v>18</c:v>
                      </c:pt>
                      <c:pt idx="55">
                        <c:v>3</c:v>
                      </c:pt>
                      <c:pt idx="56">
                        <c:v>3</c:v>
                      </c:pt>
                      <c:pt idx="57">
                        <c:v>1</c:v>
                      </c:pt>
                      <c:pt idx="58">
                        <c:v>17</c:v>
                      </c:pt>
                      <c:pt idx="59">
                        <c:v>18</c:v>
                      </c:pt>
                      <c:pt idx="60">
                        <c:v>18</c:v>
                      </c:pt>
                      <c:pt idx="61">
                        <c:v>13</c:v>
                      </c:pt>
                      <c:pt idx="62">
                        <c:v>13</c:v>
                      </c:pt>
                      <c:pt idx="63">
                        <c:v>13</c:v>
                      </c:pt>
                      <c:pt idx="64">
                        <c:v>13</c:v>
                      </c:pt>
                      <c:pt idx="65">
                        <c:v>21</c:v>
                      </c:pt>
                      <c:pt idx="66">
                        <c:v>12</c:v>
                      </c:pt>
                      <c:pt idx="67">
                        <c:v>12</c:v>
                      </c:pt>
                      <c:pt idx="68">
                        <c:v>6</c:v>
                      </c:pt>
                      <c:pt idx="69">
                        <c:v>17</c:v>
                      </c:pt>
                      <c:pt idx="70">
                        <c:v>5</c:v>
                      </c:pt>
                      <c:pt idx="71">
                        <c:v>3</c:v>
                      </c:pt>
                      <c:pt idx="72">
                        <c:v>14</c:v>
                      </c:pt>
                      <c:pt idx="73">
                        <c:v>14</c:v>
                      </c:pt>
                      <c:pt idx="74">
                        <c:v>6</c:v>
                      </c:pt>
                      <c:pt idx="75">
                        <c:v>6</c:v>
                      </c:pt>
                      <c:pt idx="76">
                        <c:v>13</c:v>
                      </c:pt>
                      <c:pt idx="77">
                        <c:v>4</c:v>
                      </c:pt>
                      <c:pt idx="78">
                        <c:v>20</c:v>
                      </c:pt>
                      <c:pt idx="79">
                        <c:v>20</c:v>
                      </c:pt>
                      <c:pt idx="80">
                        <c:v>9</c:v>
                      </c:pt>
                      <c:pt idx="81">
                        <c:v>18</c:v>
                      </c:pt>
                      <c:pt idx="82">
                        <c:v>3</c:v>
                      </c:pt>
                      <c:pt idx="83">
                        <c:v>6</c:v>
                      </c:pt>
                      <c:pt idx="84">
                        <c:v>12</c:v>
                      </c:pt>
                      <c:pt idx="85">
                        <c:v>12</c:v>
                      </c:pt>
                      <c:pt idx="86">
                        <c:v>4</c:v>
                      </c:pt>
                      <c:pt idx="87">
                        <c:v>4</c:v>
                      </c:pt>
                      <c:pt idx="88">
                        <c:v>12</c:v>
                      </c:pt>
                      <c:pt idx="89">
                        <c:v>12</c:v>
                      </c:pt>
                      <c:pt idx="90">
                        <c:v>12</c:v>
                      </c:pt>
                      <c:pt idx="91">
                        <c:v>12</c:v>
                      </c:pt>
                      <c:pt idx="92">
                        <c:v>12</c:v>
                      </c:pt>
                      <c:pt idx="93">
                        <c:v>12</c:v>
                      </c:pt>
                      <c:pt idx="94">
                        <c:v>2</c:v>
                      </c:pt>
                      <c:pt idx="95">
                        <c:v>21</c:v>
                      </c:pt>
                      <c:pt idx="96">
                        <c:v>21</c:v>
                      </c:pt>
                      <c:pt idx="97">
                        <c:v>17</c:v>
                      </c:pt>
                      <c:pt idx="98">
                        <c:v>3</c:v>
                      </c:pt>
                      <c:pt idx="99">
                        <c:v>3</c:v>
                      </c:pt>
                      <c:pt idx="100">
                        <c:v>10</c:v>
                      </c:pt>
                      <c:pt idx="101">
                        <c:v>16</c:v>
                      </c:pt>
                      <c:pt idx="102">
                        <c:v>16</c:v>
                      </c:pt>
                      <c:pt idx="103">
                        <c:v>10</c:v>
                      </c:pt>
                      <c:pt idx="104">
                        <c:v>14</c:v>
                      </c:pt>
                      <c:pt idx="105">
                        <c:v>15</c:v>
                      </c:pt>
                      <c:pt idx="106">
                        <c:v>15</c:v>
                      </c:pt>
                      <c:pt idx="107">
                        <c:v>15</c:v>
                      </c:pt>
                      <c:pt idx="108">
                        <c:v>16</c:v>
                      </c:pt>
                      <c:pt idx="109">
                        <c:v>18</c:v>
                      </c:pt>
                      <c:pt idx="110">
                        <c:v>18</c:v>
                      </c:pt>
                      <c:pt idx="111">
                        <c:v>16</c:v>
                      </c:pt>
                      <c:pt idx="112">
                        <c:v>16</c:v>
                      </c:pt>
                      <c:pt idx="113">
                        <c:v>16</c:v>
                      </c:pt>
                      <c:pt idx="114">
                        <c:v>16</c:v>
                      </c:pt>
                      <c:pt idx="115">
                        <c:v>16</c:v>
                      </c:pt>
                      <c:pt idx="116">
                        <c:v>17</c:v>
                      </c:pt>
                      <c:pt idx="117">
                        <c:v>19</c:v>
                      </c:pt>
                      <c:pt idx="118">
                        <c:v>10</c:v>
                      </c:pt>
                      <c:pt idx="119">
                        <c:v>18</c:v>
                      </c:pt>
                      <c:pt idx="120">
                        <c:v>16</c:v>
                      </c:pt>
                      <c:pt idx="121">
                        <c:v>4</c:v>
                      </c:pt>
                      <c:pt idx="122">
                        <c:v>18</c:v>
                      </c:pt>
                      <c:pt idx="123">
                        <c:v>18</c:v>
                      </c:pt>
                      <c:pt idx="124">
                        <c:v>21</c:v>
                      </c:pt>
                      <c:pt idx="125">
                        <c:v>12</c:v>
                      </c:pt>
                      <c:pt idx="126">
                        <c:v>18</c:v>
                      </c:pt>
                      <c:pt idx="127">
                        <c:v>18</c:v>
                      </c:pt>
                      <c:pt idx="128">
                        <c:v>18</c:v>
                      </c:pt>
                      <c:pt idx="129">
                        <c:v>18</c:v>
                      </c:pt>
                      <c:pt idx="130">
                        <c:v>18</c:v>
                      </c:pt>
                      <c:pt idx="131">
                        <c:v>21</c:v>
                      </c:pt>
                      <c:pt idx="132">
                        <c:v>6</c:v>
                      </c:pt>
                      <c:pt idx="133">
                        <c:v>13</c:v>
                      </c:pt>
                      <c:pt idx="134">
                        <c:v>16</c:v>
                      </c:pt>
                      <c:pt idx="135">
                        <c:v>19</c:v>
                      </c:pt>
                      <c:pt idx="136">
                        <c:v>18</c:v>
                      </c:pt>
                      <c:pt idx="137">
                        <c:v>18</c:v>
                      </c:pt>
                      <c:pt idx="138">
                        <c:v>3</c:v>
                      </c:pt>
                      <c:pt idx="139">
                        <c:v>6</c:v>
                      </c:pt>
                      <c:pt idx="140">
                        <c:v>6</c:v>
                      </c:pt>
                      <c:pt idx="141">
                        <c:v>12</c:v>
                      </c:pt>
                      <c:pt idx="142">
                        <c:v>12</c:v>
                      </c:pt>
                      <c:pt idx="143">
                        <c:v>20</c:v>
                      </c:pt>
                      <c:pt idx="144">
                        <c:v>16</c:v>
                      </c:pt>
                      <c:pt idx="145">
                        <c:v>16</c:v>
                      </c:pt>
                      <c:pt idx="146">
                        <c:v>13</c:v>
                      </c:pt>
                      <c:pt idx="147">
                        <c:v>4</c:v>
                      </c:pt>
                      <c:pt idx="148">
                        <c:v>14</c:v>
                      </c:pt>
                      <c:pt idx="149">
                        <c:v>6</c:v>
                      </c:pt>
                      <c:pt idx="150">
                        <c:v>6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9</c:v>
                      </c:pt>
                      <c:pt idx="154">
                        <c:v>18</c:v>
                      </c:pt>
                      <c:pt idx="155">
                        <c:v>3</c:v>
                      </c:pt>
                      <c:pt idx="156">
                        <c:v>18</c:v>
                      </c:pt>
                      <c:pt idx="157">
                        <c:v>18</c:v>
                      </c:pt>
                      <c:pt idx="158">
                        <c:v>18</c:v>
                      </c:pt>
                      <c:pt idx="159">
                        <c:v>20</c:v>
                      </c:pt>
                      <c:pt idx="160">
                        <c:v>6</c:v>
                      </c:pt>
                      <c:pt idx="161">
                        <c:v>3</c:v>
                      </c:pt>
                      <c:pt idx="162">
                        <c:v>20</c:v>
                      </c:pt>
                      <c:pt idx="163">
                        <c:v>20</c:v>
                      </c:pt>
                      <c:pt idx="164">
                        <c:v>20</c:v>
                      </c:pt>
                      <c:pt idx="165">
                        <c:v>20</c:v>
                      </c:pt>
                      <c:pt idx="166">
                        <c:v>18</c:v>
                      </c:pt>
                      <c:pt idx="167">
                        <c:v>21</c:v>
                      </c:pt>
                      <c:pt idx="168">
                        <c:v>18</c:v>
                      </c:pt>
                      <c:pt idx="169">
                        <c:v>20</c:v>
                      </c:pt>
                      <c:pt idx="170">
                        <c:v>18</c:v>
                      </c:pt>
                      <c:pt idx="171">
                        <c:v>18</c:v>
                      </c:pt>
                      <c:pt idx="172">
                        <c:v>8</c:v>
                      </c:pt>
                      <c:pt idx="173">
                        <c:v>17</c:v>
                      </c:pt>
                      <c:pt idx="174">
                        <c:v>17</c:v>
                      </c:pt>
                      <c:pt idx="175">
                        <c:v>16</c:v>
                      </c:pt>
                      <c:pt idx="176">
                        <c:v>16</c:v>
                      </c:pt>
                      <c:pt idx="177">
                        <c:v>17</c:v>
                      </c:pt>
                      <c:pt idx="178">
                        <c:v>2</c:v>
                      </c:pt>
                      <c:pt idx="179">
                        <c:v>3</c:v>
                      </c:pt>
                      <c:pt idx="180">
                        <c:v>1</c:v>
                      </c:pt>
                      <c:pt idx="181">
                        <c:v>20</c:v>
                      </c:pt>
                      <c:pt idx="182">
                        <c:v>18</c:v>
                      </c:pt>
                      <c:pt idx="183">
                        <c:v>18</c:v>
                      </c:pt>
                      <c:pt idx="184">
                        <c:v>13</c:v>
                      </c:pt>
                      <c:pt idx="185">
                        <c:v>20</c:v>
                      </c:pt>
                      <c:pt idx="186">
                        <c:v>20</c:v>
                      </c:pt>
                      <c:pt idx="187">
                        <c:v>18</c:v>
                      </c:pt>
                      <c:pt idx="188">
                        <c:v>18</c:v>
                      </c:pt>
                      <c:pt idx="189">
                        <c:v>18</c:v>
                      </c:pt>
                      <c:pt idx="190">
                        <c:v>18</c:v>
                      </c:pt>
                      <c:pt idx="191">
                        <c:v>18</c:v>
                      </c:pt>
                      <c:pt idx="192">
                        <c:v>18</c:v>
                      </c:pt>
                      <c:pt idx="193">
                        <c:v>18</c:v>
                      </c:pt>
                      <c:pt idx="194">
                        <c:v>13</c:v>
                      </c:pt>
                      <c:pt idx="195">
                        <c:v>13</c:v>
                      </c:pt>
                      <c:pt idx="196">
                        <c:v>20</c:v>
                      </c:pt>
                      <c:pt idx="197">
                        <c:v>20</c:v>
                      </c:pt>
                      <c:pt idx="198">
                        <c:v>20</c:v>
                      </c:pt>
                      <c:pt idx="199">
                        <c:v>10</c:v>
                      </c:pt>
                      <c:pt idx="200">
                        <c:v>10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Stations!$M$4:$M$204</c15:sqref>
                        </c15:formulaRef>
                      </c:ext>
                    </c:extLst>
                    <c:numCache>
                      <c:formatCode>0.00%</c:formatCode>
                      <c:ptCount val="201"/>
                      <c:pt idx="0">
                        <c:v>0.51646109579767174</c:v>
                      </c:pt>
                      <c:pt idx="1">
                        <c:v>0.51646109579767174</c:v>
                      </c:pt>
                      <c:pt idx="2">
                        <c:v>1</c:v>
                      </c:pt>
                      <c:pt idx="3">
                        <c:v>0.32892727374667907</c:v>
                      </c:pt>
                      <c:pt idx="4">
                        <c:v>0.51646109579767174</c:v>
                      </c:pt>
                      <c:pt idx="5">
                        <c:v>0.32892727374667907</c:v>
                      </c:pt>
                      <c:pt idx="6">
                        <c:v>0.46627992721572109</c:v>
                      </c:pt>
                      <c:pt idx="7">
                        <c:v>0.46627992721572109</c:v>
                      </c:pt>
                      <c:pt idx="8">
                        <c:v>1</c:v>
                      </c:pt>
                      <c:pt idx="9">
                        <c:v>0.50129966934689707</c:v>
                      </c:pt>
                      <c:pt idx="10">
                        <c:v>0.50129966934689707</c:v>
                      </c:pt>
                      <c:pt idx="11">
                        <c:v>1</c:v>
                      </c:pt>
                      <c:pt idx="12">
                        <c:v>1</c:v>
                      </c:pt>
                      <c:pt idx="13">
                        <c:v>0.46627992721572109</c:v>
                      </c:pt>
                      <c:pt idx="14">
                        <c:v>0.51646109579767174</c:v>
                      </c:pt>
                      <c:pt idx="15">
                        <c:v>0.64362575081817364</c:v>
                      </c:pt>
                      <c:pt idx="16">
                        <c:v>0.64362575081817364</c:v>
                      </c:pt>
                      <c:pt idx="17">
                        <c:v>0.54736497875674861</c:v>
                      </c:pt>
                      <c:pt idx="18">
                        <c:v>1</c:v>
                      </c:pt>
                      <c:pt idx="19">
                        <c:v>1</c:v>
                      </c:pt>
                      <c:pt idx="20">
                        <c:v>1</c:v>
                      </c:pt>
                      <c:pt idx="21">
                        <c:v>1</c:v>
                      </c:pt>
                      <c:pt idx="22">
                        <c:v>1</c:v>
                      </c:pt>
                      <c:pt idx="23">
                        <c:v>1</c:v>
                      </c:pt>
                      <c:pt idx="24">
                        <c:v>1</c:v>
                      </c:pt>
                      <c:pt idx="25">
                        <c:v>1</c:v>
                      </c:pt>
                      <c:pt idx="26">
                        <c:v>1</c:v>
                      </c:pt>
                      <c:pt idx="27">
                        <c:v>1</c:v>
                      </c:pt>
                      <c:pt idx="28">
                        <c:v>1</c:v>
                      </c:pt>
                      <c:pt idx="29">
                        <c:v>1</c:v>
                      </c:pt>
                      <c:pt idx="30">
                        <c:v>1</c:v>
                      </c:pt>
                      <c:pt idx="31">
                        <c:v>1</c:v>
                      </c:pt>
                      <c:pt idx="32">
                        <c:v>0.47179224098430234</c:v>
                      </c:pt>
                      <c:pt idx="33">
                        <c:v>0.47179224098430234</c:v>
                      </c:pt>
                      <c:pt idx="34">
                        <c:v>0.64362575081817364</c:v>
                      </c:pt>
                      <c:pt idx="35">
                        <c:v>0.64362575081817364</c:v>
                      </c:pt>
                      <c:pt idx="36">
                        <c:v>0.51646109579767174</c:v>
                      </c:pt>
                      <c:pt idx="37">
                        <c:v>1</c:v>
                      </c:pt>
                      <c:pt idx="38">
                        <c:v>1</c:v>
                      </c:pt>
                      <c:pt idx="39">
                        <c:v>0.51646109579767174</c:v>
                      </c:pt>
                      <c:pt idx="40">
                        <c:v>0.51646109579767174</c:v>
                      </c:pt>
                      <c:pt idx="41">
                        <c:v>1</c:v>
                      </c:pt>
                      <c:pt idx="42">
                        <c:v>1</c:v>
                      </c:pt>
                      <c:pt idx="43">
                        <c:v>1</c:v>
                      </c:pt>
                      <c:pt idx="44">
                        <c:v>0.32892727374667907</c:v>
                      </c:pt>
                      <c:pt idx="45">
                        <c:v>0.32892727374667907</c:v>
                      </c:pt>
                      <c:pt idx="46">
                        <c:v>0.4722090519824042</c:v>
                      </c:pt>
                      <c:pt idx="47">
                        <c:v>0.64362575081817364</c:v>
                      </c:pt>
                      <c:pt idx="48">
                        <c:v>0.64362575081817364</c:v>
                      </c:pt>
                      <c:pt idx="49">
                        <c:v>0.64362575081817364</c:v>
                      </c:pt>
                      <c:pt idx="50">
                        <c:v>0.51646109579767174</c:v>
                      </c:pt>
                      <c:pt idx="51">
                        <c:v>0.51646109579767174</c:v>
                      </c:pt>
                      <c:pt idx="52">
                        <c:v>0.46627992721572109</c:v>
                      </c:pt>
                      <c:pt idx="53">
                        <c:v>1</c:v>
                      </c:pt>
                      <c:pt idx="54">
                        <c:v>1</c:v>
                      </c:pt>
                      <c:pt idx="55">
                        <c:v>0.51646109579767174</c:v>
                      </c:pt>
                      <c:pt idx="56">
                        <c:v>0.51646109579767174</c:v>
                      </c:pt>
                      <c:pt idx="57">
                        <c:v>0.51646109579767174</c:v>
                      </c:pt>
                      <c:pt idx="58">
                        <c:v>1</c:v>
                      </c:pt>
                      <c:pt idx="59">
                        <c:v>0.82999295887309366</c:v>
                      </c:pt>
                      <c:pt idx="60">
                        <c:v>0.82999295887309366</c:v>
                      </c:pt>
                      <c:pt idx="61">
                        <c:v>0.64362575081817364</c:v>
                      </c:pt>
                      <c:pt idx="62">
                        <c:v>0.64362575081817364</c:v>
                      </c:pt>
                      <c:pt idx="63">
                        <c:v>0.64362575081817364</c:v>
                      </c:pt>
                      <c:pt idx="64">
                        <c:v>0.64362575081817364</c:v>
                      </c:pt>
                      <c:pt idx="65">
                        <c:v>1</c:v>
                      </c:pt>
                      <c:pt idx="66">
                        <c:v>0.46627992721572109</c:v>
                      </c:pt>
                      <c:pt idx="67">
                        <c:v>0.46627992721572109</c:v>
                      </c:pt>
                      <c:pt idx="68">
                        <c:v>0.51646109579767174</c:v>
                      </c:pt>
                      <c:pt idx="69">
                        <c:v>1</c:v>
                      </c:pt>
                      <c:pt idx="70">
                        <c:v>0.47600436419790465</c:v>
                      </c:pt>
                      <c:pt idx="71">
                        <c:v>0.47179224098430234</c:v>
                      </c:pt>
                      <c:pt idx="72">
                        <c:v>0.50142857492845549</c:v>
                      </c:pt>
                      <c:pt idx="73">
                        <c:v>0.50142857492845549</c:v>
                      </c:pt>
                      <c:pt idx="74">
                        <c:v>0.51646109579767174</c:v>
                      </c:pt>
                      <c:pt idx="75">
                        <c:v>0.51646109579767174</c:v>
                      </c:pt>
                      <c:pt idx="76">
                        <c:v>0.64362575081817364</c:v>
                      </c:pt>
                      <c:pt idx="77">
                        <c:v>0.50129966934689707</c:v>
                      </c:pt>
                      <c:pt idx="78">
                        <c:v>1</c:v>
                      </c:pt>
                      <c:pt idx="79">
                        <c:v>1</c:v>
                      </c:pt>
                      <c:pt idx="80">
                        <c:v>0.32892727374667907</c:v>
                      </c:pt>
                      <c:pt idx="81">
                        <c:v>1</c:v>
                      </c:pt>
                      <c:pt idx="82">
                        <c:v>0.47210439510181312</c:v>
                      </c:pt>
                      <c:pt idx="83">
                        <c:v>0.51646109579767174</c:v>
                      </c:pt>
                      <c:pt idx="84">
                        <c:v>0.64362575081817364</c:v>
                      </c:pt>
                      <c:pt idx="85">
                        <c:v>0.64362575081817364</c:v>
                      </c:pt>
                      <c:pt idx="86">
                        <c:v>0.50129966934689707</c:v>
                      </c:pt>
                      <c:pt idx="87">
                        <c:v>0.50129966934689707</c:v>
                      </c:pt>
                      <c:pt idx="88">
                        <c:v>0.46627992721572109</c:v>
                      </c:pt>
                      <c:pt idx="89">
                        <c:v>0.46627992721572109</c:v>
                      </c:pt>
                      <c:pt idx="90">
                        <c:v>0.46627992721572109</c:v>
                      </c:pt>
                      <c:pt idx="91">
                        <c:v>0.46627992721572109</c:v>
                      </c:pt>
                      <c:pt idx="92">
                        <c:v>0.46627992721572109</c:v>
                      </c:pt>
                      <c:pt idx="93">
                        <c:v>0.46627992721572109</c:v>
                      </c:pt>
                      <c:pt idx="94">
                        <c:v>0.51646109579767174</c:v>
                      </c:pt>
                      <c:pt idx="95">
                        <c:v>1</c:v>
                      </c:pt>
                      <c:pt idx="96">
                        <c:v>1</c:v>
                      </c:pt>
                      <c:pt idx="97">
                        <c:v>1</c:v>
                      </c:pt>
                      <c:pt idx="98">
                        <c:v>0.47179224098430234</c:v>
                      </c:pt>
                      <c:pt idx="99">
                        <c:v>0.47179224098430234</c:v>
                      </c:pt>
                      <c:pt idx="100">
                        <c:v>0.46226775657645619</c:v>
                      </c:pt>
                      <c:pt idx="101">
                        <c:v>0.54736497875674861</c:v>
                      </c:pt>
                      <c:pt idx="102">
                        <c:v>0.54736497875674861</c:v>
                      </c:pt>
                      <c:pt idx="103">
                        <c:v>0.46627992721572109</c:v>
                      </c:pt>
                      <c:pt idx="104">
                        <c:v>0.50142857492845549</c:v>
                      </c:pt>
                      <c:pt idx="105">
                        <c:v>0.50142857492845549</c:v>
                      </c:pt>
                      <c:pt idx="106">
                        <c:v>0.50142857492845549</c:v>
                      </c:pt>
                      <c:pt idx="107">
                        <c:v>0.50142857492845549</c:v>
                      </c:pt>
                      <c:pt idx="108">
                        <c:v>0.54736497875674861</c:v>
                      </c:pt>
                      <c:pt idx="109">
                        <c:v>0.82999295887309366</c:v>
                      </c:pt>
                      <c:pt idx="110">
                        <c:v>0.82999295887309366</c:v>
                      </c:pt>
                      <c:pt idx="111">
                        <c:v>0.80161223811068671</c:v>
                      </c:pt>
                      <c:pt idx="112">
                        <c:v>0.80161223811068671</c:v>
                      </c:pt>
                      <c:pt idx="113">
                        <c:v>0.80161223811068671</c:v>
                      </c:pt>
                      <c:pt idx="114">
                        <c:v>0.80161223811068671</c:v>
                      </c:pt>
                      <c:pt idx="115">
                        <c:v>0.80161223811068671</c:v>
                      </c:pt>
                      <c:pt idx="116">
                        <c:v>1</c:v>
                      </c:pt>
                      <c:pt idx="117">
                        <c:v>1</c:v>
                      </c:pt>
                      <c:pt idx="118">
                        <c:v>0.46627992721572109</c:v>
                      </c:pt>
                      <c:pt idx="119">
                        <c:v>0.82999295887309366</c:v>
                      </c:pt>
                      <c:pt idx="120">
                        <c:v>0.80161223811068671</c:v>
                      </c:pt>
                      <c:pt idx="121">
                        <c:v>0.50129966934689707</c:v>
                      </c:pt>
                      <c:pt idx="122">
                        <c:v>1</c:v>
                      </c:pt>
                      <c:pt idx="123">
                        <c:v>1</c:v>
                      </c:pt>
                      <c:pt idx="124">
                        <c:v>1</c:v>
                      </c:pt>
                      <c:pt idx="125">
                        <c:v>0.46627992721572109</c:v>
                      </c:pt>
                      <c:pt idx="126">
                        <c:v>0.82999295887309366</c:v>
                      </c:pt>
                      <c:pt idx="127">
                        <c:v>0.82999295887309366</c:v>
                      </c:pt>
                      <c:pt idx="128">
                        <c:v>0.82999295887309366</c:v>
                      </c:pt>
                      <c:pt idx="129">
                        <c:v>0.82999295887309366</c:v>
                      </c:pt>
                      <c:pt idx="130">
                        <c:v>0.82999295887309366</c:v>
                      </c:pt>
                      <c:pt idx="131">
                        <c:v>1</c:v>
                      </c:pt>
                      <c:pt idx="132">
                        <c:v>0.51646109579767174</c:v>
                      </c:pt>
                      <c:pt idx="133">
                        <c:v>0.64362575081817364</c:v>
                      </c:pt>
                      <c:pt idx="134">
                        <c:v>0.54736497875674861</c:v>
                      </c:pt>
                      <c:pt idx="135">
                        <c:v>1</c:v>
                      </c:pt>
                      <c:pt idx="136">
                        <c:v>1</c:v>
                      </c:pt>
                      <c:pt idx="137">
                        <c:v>1</c:v>
                      </c:pt>
                      <c:pt idx="138">
                        <c:v>0.47210439510181312</c:v>
                      </c:pt>
                      <c:pt idx="139">
                        <c:v>0.51646109579767174</c:v>
                      </c:pt>
                      <c:pt idx="140">
                        <c:v>0.51646109579767174</c:v>
                      </c:pt>
                      <c:pt idx="141">
                        <c:v>0.46627992721572109</c:v>
                      </c:pt>
                      <c:pt idx="142">
                        <c:v>0.46627992721572109</c:v>
                      </c:pt>
                      <c:pt idx="143">
                        <c:v>1</c:v>
                      </c:pt>
                      <c:pt idx="144">
                        <c:v>0.80161223811068671</c:v>
                      </c:pt>
                      <c:pt idx="145">
                        <c:v>0.80161223811068671</c:v>
                      </c:pt>
                      <c:pt idx="146">
                        <c:v>0.64362575081817364</c:v>
                      </c:pt>
                      <c:pt idx="147">
                        <c:v>0.50129966934689707</c:v>
                      </c:pt>
                      <c:pt idx="148">
                        <c:v>0.50142857492845549</c:v>
                      </c:pt>
                      <c:pt idx="149">
                        <c:v>0.51646109579767174</c:v>
                      </c:pt>
                      <c:pt idx="150">
                        <c:v>0.51646109579767174</c:v>
                      </c:pt>
                      <c:pt idx="151">
                        <c:v>0.51646109579767174</c:v>
                      </c:pt>
                      <c:pt idx="152">
                        <c:v>0.51646109579767174</c:v>
                      </c:pt>
                      <c:pt idx="153">
                        <c:v>0.32892727374667907</c:v>
                      </c:pt>
                      <c:pt idx="154">
                        <c:v>1</c:v>
                      </c:pt>
                      <c:pt idx="155">
                        <c:v>0.43119743898267082</c:v>
                      </c:pt>
                      <c:pt idx="156">
                        <c:v>1</c:v>
                      </c:pt>
                      <c:pt idx="157">
                        <c:v>1</c:v>
                      </c:pt>
                      <c:pt idx="158">
                        <c:v>1</c:v>
                      </c:pt>
                      <c:pt idx="159">
                        <c:v>1</c:v>
                      </c:pt>
                      <c:pt idx="160">
                        <c:v>0.51646109579767174</c:v>
                      </c:pt>
                      <c:pt idx="161">
                        <c:v>0.43119743898267082</c:v>
                      </c:pt>
                      <c:pt idx="162">
                        <c:v>1</c:v>
                      </c:pt>
                      <c:pt idx="163">
                        <c:v>1</c:v>
                      </c:pt>
                      <c:pt idx="164">
                        <c:v>1</c:v>
                      </c:pt>
                      <c:pt idx="165">
                        <c:v>1</c:v>
                      </c:pt>
                      <c:pt idx="166">
                        <c:v>1</c:v>
                      </c:pt>
                      <c:pt idx="167">
                        <c:v>1</c:v>
                      </c:pt>
                      <c:pt idx="168">
                        <c:v>0.82999295887309366</c:v>
                      </c:pt>
                      <c:pt idx="169">
                        <c:v>-0.63860799181535965</c:v>
                      </c:pt>
                      <c:pt idx="170">
                        <c:v>0.82999295887309366</c:v>
                      </c:pt>
                      <c:pt idx="171">
                        <c:v>1</c:v>
                      </c:pt>
                      <c:pt idx="172">
                        <c:v>0.4722090519824042</c:v>
                      </c:pt>
                      <c:pt idx="173">
                        <c:v>1</c:v>
                      </c:pt>
                      <c:pt idx="174">
                        <c:v>1</c:v>
                      </c:pt>
                      <c:pt idx="175">
                        <c:v>0.80161223811068671</c:v>
                      </c:pt>
                      <c:pt idx="176">
                        <c:v>0.80161223811068671</c:v>
                      </c:pt>
                      <c:pt idx="177">
                        <c:v>1</c:v>
                      </c:pt>
                      <c:pt idx="178">
                        <c:v>0.51646109579767174</c:v>
                      </c:pt>
                      <c:pt idx="179">
                        <c:v>0.47179224098430234</c:v>
                      </c:pt>
                      <c:pt idx="180">
                        <c:v>0.51646109579767174</c:v>
                      </c:pt>
                      <c:pt idx="181">
                        <c:v>1</c:v>
                      </c:pt>
                      <c:pt idx="182">
                        <c:v>1</c:v>
                      </c:pt>
                      <c:pt idx="183">
                        <c:v>1</c:v>
                      </c:pt>
                      <c:pt idx="184">
                        <c:v>0.64362575081817364</c:v>
                      </c:pt>
                      <c:pt idx="185">
                        <c:v>1</c:v>
                      </c:pt>
                      <c:pt idx="186">
                        <c:v>1</c:v>
                      </c:pt>
                      <c:pt idx="187">
                        <c:v>1</c:v>
                      </c:pt>
                      <c:pt idx="188">
                        <c:v>1</c:v>
                      </c:pt>
                      <c:pt idx="189">
                        <c:v>1</c:v>
                      </c:pt>
                      <c:pt idx="190">
                        <c:v>1</c:v>
                      </c:pt>
                      <c:pt idx="191">
                        <c:v>1</c:v>
                      </c:pt>
                      <c:pt idx="192">
                        <c:v>1</c:v>
                      </c:pt>
                      <c:pt idx="193">
                        <c:v>1</c:v>
                      </c:pt>
                      <c:pt idx="194">
                        <c:v>0.64362575081817364</c:v>
                      </c:pt>
                      <c:pt idx="195">
                        <c:v>0.64362575081817364</c:v>
                      </c:pt>
                      <c:pt idx="196">
                        <c:v>1</c:v>
                      </c:pt>
                      <c:pt idx="197">
                        <c:v>1</c:v>
                      </c:pt>
                      <c:pt idx="198">
                        <c:v>-0.74908632505220341</c:v>
                      </c:pt>
                      <c:pt idx="199">
                        <c:v>0.46627992721572109</c:v>
                      </c:pt>
                      <c:pt idx="200">
                        <c:v>0.46627992721572109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1DE6-4DFF-A56E-7A409DFB5F37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Stations!$N$3</c15:sqref>
                        </c15:formulaRef>
                      </c:ext>
                    </c:extLst>
                    <c:strCache>
                      <c:ptCount val="1"/>
                      <c:pt idx="0">
                        <c:v>YR Nodal Price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Stations!$L$4:$L$204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3</c:v>
                      </c:pt>
                      <c:pt idx="1">
                        <c:v>6</c:v>
                      </c:pt>
                      <c:pt idx="2">
                        <c:v>20</c:v>
                      </c:pt>
                      <c:pt idx="3">
                        <c:v>7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12</c:v>
                      </c:pt>
                      <c:pt idx="7">
                        <c:v>12</c:v>
                      </c:pt>
                      <c:pt idx="8">
                        <c:v>20</c:v>
                      </c:pt>
                      <c:pt idx="9">
                        <c:v>4</c:v>
                      </c:pt>
                      <c:pt idx="10">
                        <c:v>4</c:v>
                      </c:pt>
                      <c:pt idx="11">
                        <c:v>18</c:v>
                      </c:pt>
                      <c:pt idx="12">
                        <c:v>18</c:v>
                      </c:pt>
                      <c:pt idx="13">
                        <c:v>12</c:v>
                      </c:pt>
                      <c:pt idx="14">
                        <c:v>3</c:v>
                      </c:pt>
                      <c:pt idx="15">
                        <c:v>12</c:v>
                      </c:pt>
                      <c:pt idx="16">
                        <c:v>12</c:v>
                      </c:pt>
                      <c:pt idx="17">
                        <c:v>15</c:v>
                      </c:pt>
                      <c:pt idx="18">
                        <c:v>18</c:v>
                      </c:pt>
                      <c:pt idx="19">
                        <c:v>18</c:v>
                      </c:pt>
                      <c:pt idx="20">
                        <c:v>20</c:v>
                      </c:pt>
                      <c:pt idx="21">
                        <c:v>20</c:v>
                      </c:pt>
                      <c:pt idx="22">
                        <c:v>21</c:v>
                      </c:pt>
                      <c:pt idx="23">
                        <c:v>21</c:v>
                      </c:pt>
                      <c:pt idx="24">
                        <c:v>21</c:v>
                      </c:pt>
                      <c:pt idx="25">
                        <c:v>21</c:v>
                      </c:pt>
                      <c:pt idx="26">
                        <c:v>21</c:v>
                      </c:pt>
                      <c:pt idx="27">
                        <c:v>21</c:v>
                      </c:pt>
                      <c:pt idx="28">
                        <c:v>21</c:v>
                      </c:pt>
                      <c:pt idx="29">
                        <c:v>17</c:v>
                      </c:pt>
                      <c:pt idx="30">
                        <c:v>17</c:v>
                      </c:pt>
                      <c:pt idx="31">
                        <c:v>21</c:v>
                      </c:pt>
                      <c:pt idx="32">
                        <c:v>3</c:v>
                      </c:pt>
                      <c:pt idx="33">
                        <c:v>3</c:v>
                      </c:pt>
                      <c:pt idx="34">
                        <c:v>13</c:v>
                      </c:pt>
                      <c:pt idx="35">
                        <c:v>13</c:v>
                      </c:pt>
                      <c:pt idx="36">
                        <c:v>6</c:v>
                      </c:pt>
                      <c:pt idx="37">
                        <c:v>18</c:v>
                      </c:pt>
                      <c:pt idx="38">
                        <c:v>18</c:v>
                      </c:pt>
                      <c:pt idx="39">
                        <c:v>6</c:v>
                      </c:pt>
                      <c:pt idx="40">
                        <c:v>6</c:v>
                      </c:pt>
                      <c:pt idx="41">
                        <c:v>21</c:v>
                      </c:pt>
                      <c:pt idx="42">
                        <c:v>17</c:v>
                      </c:pt>
                      <c:pt idx="43">
                        <c:v>19</c:v>
                      </c:pt>
                      <c:pt idx="44">
                        <c:v>11</c:v>
                      </c:pt>
                      <c:pt idx="45">
                        <c:v>11</c:v>
                      </c:pt>
                      <c:pt idx="46">
                        <c:v>10</c:v>
                      </c:pt>
                      <c:pt idx="47">
                        <c:v>13</c:v>
                      </c:pt>
                      <c:pt idx="48">
                        <c:v>13</c:v>
                      </c:pt>
                      <c:pt idx="49">
                        <c:v>13</c:v>
                      </c:pt>
                      <c:pt idx="50">
                        <c:v>6</c:v>
                      </c:pt>
                      <c:pt idx="51">
                        <c:v>6</c:v>
                      </c:pt>
                      <c:pt idx="52">
                        <c:v>12</c:v>
                      </c:pt>
                      <c:pt idx="53">
                        <c:v>19</c:v>
                      </c:pt>
                      <c:pt idx="54">
                        <c:v>18</c:v>
                      </c:pt>
                      <c:pt idx="55">
                        <c:v>3</c:v>
                      </c:pt>
                      <c:pt idx="56">
                        <c:v>3</c:v>
                      </c:pt>
                      <c:pt idx="57">
                        <c:v>1</c:v>
                      </c:pt>
                      <c:pt idx="58">
                        <c:v>17</c:v>
                      </c:pt>
                      <c:pt idx="59">
                        <c:v>18</c:v>
                      </c:pt>
                      <c:pt idx="60">
                        <c:v>18</c:v>
                      </c:pt>
                      <c:pt idx="61">
                        <c:v>13</c:v>
                      </c:pt>
                      <c:pt idx="62">
                        <c:v>13</c:v>
                      </c:pt>
                      <c:pt idx="63">
                        <c:v>13</c:v>
                      </c:pt>
                      <c:pt idx="64">
                        <c:v>13</c:v>
                      </c:pt>
                      <c:pt idx="65">
                        <c:v>21</c:v>
                      </c:pt>
                      <c:pt idx="66">
                        <c:v>12</c:v>
                      </c:pt>
                      <c:pt idx="67">
                        <c:v>12</c:v>
                      </c:pt>
                      <c:pt idx="68">
                        <c:v>6</c:v>
                      </c:pt>
                      <c:pt idx="69">
                        <c:v>17</c:v>
                      </c:pt>
                      <c:pt idx="70">
                        <c:v>5</c:v>
                      </c:pt>
                      <c:pt idx="71">
                        <c:v>3</c:v>
                      </c:pt>
                      <c:pt idx="72">
                        <c:v>14</c:v>
                      </c:pt>
                      <c:pt idx="73">
                        <c:v>14</c:v>
                      </c:pt>
                      <c:pt idx="74">
                        <c:v>6</c:v>
                      </c:pt>
                      <c:pt idx="75">
                        <c:v>6</c:v>
                      </c:pt>
                      <c:pt idx="76">
                        <c:v>13</c:v>
                      </c:pt>
                      <c:pt idx="77">
                        <c:v>4</c:v>
                      </c:pt>
                      <c:pt idx="78">
                        <c:v>20</c:v>
                      </c:pt>
                      <c:pt idx="79">
                        <c:v>20</c:v>
                      </c:pt>
                      <c:pt idx="80">
                        <c:v>9</c:v>
                      </c:pt>
                      <c:pt idx="81">
                        <c:v>18</c:v>
                      </c:pt>
                      <c:pt idx="82">
                        <c:v>3</c:v>
                      </c:pt>
                      <c:pt idx="83">
                        <c:v>6</c:v>
                      </c:pt>
                      <c:pt idx="84">
                        <c:v>12</c:v>
                      </c:pt>
                      <c:pt idx="85">
                        <c:v>12</c:v>
                      </c:pt>
                      <c:pt idx="86">
                        <c:v>4</c:v>
                      </c:pt>
                      <c:pt idx="87">
                        <c:v>4</c:v>
                      </c:pt>
                      <c:pt idx="88">
                        <c:v>12</c:v>
                      </c:pt>
                      <c:pt idx="89">
                        <c:v>12</c:v>
                      </c:pt>
                      <c:pt idx="90">
                        <c:v>12</c:v>
                      </c:pt>
                      <c:pt idx="91">
                        <c:v>12</c:v>
                      </c:pt>
                      <c:pt idx="92">
                        <c:v>12</c:v>
                      </c:pt>
                      <c:pt idx="93">
                        <c:v>12</c:v>
                      </c:pt>
                      <c:pt idx="94">
                        <c:v>2</c:v>
                      </c:pt>
                      <c:pt idx="95">
                        <c:v>21</c:v>
                      </c:pt>
                      <c:pt idx="96">
                        <c:v>21</c:v>
                      </c:pt>
                      <c:pt idx="97">
                        <c:v>17</c:v>
                      </c:pt>
                      <c:pt idx="98">
                        <c:v>3</c:v>
                      </c:pt>
                      <c:pt idx="99">
                        <c:v>3</c:v>
                      </c:pt>
                      <c:pt idx="100">
                        <c:v>10</c:v>
                      </c:pt>
                      <c:pt idx="101">
                        <c:v>16</c:v>
                      </c:pt>
                      <c:pt idx="102">
                        <c:v>16</c:v>
                      </c:pt>
                      <c:pt idx="103">
                        <c:v>10</c:v>
                      </c:pt>
                      <c:pt idx="104">
                        <c:v>14</c:v>
                      </c:pt>
                      <c:pt idx="105">
                        <c:v>15</c:v>
                      </c:pt>
                      <c:pt idx="106">
                        <c:v>15</c:v>
                      </c:pt>
                      <c:pt idx="107">
                        <c:v>15</c:v>
                      </c:pt>
                      <c:pt idx="108">
                        <c:v>16</c:v>
                      </c:pt>
                      <c:pt idx="109">
                        <c:v>18</c:v>
                      </c:pt>
                      <c:pt idx="110">
                        <c:v>18</c:v>
                      </c:pt>
                      <c:pt idx="111">
                        <c:v>16</c:v>
                      </c:pt>
                      <c:pt idx="112">
                        <c:v>16</c:v>
                      </c:pt>
                      <c:pt idx="113">
                        <c:v>16</c:v>
                      </c:pt>
                      <c:pt idx="114">
                        <c:v>16</c:v>
                      </c:pt>
                      <c:pt idx="115">
                        <c:v>16</c:v>
                      </c:pt>
                      <c:pt idx="116">
                        <c:v>17</c:v>
                      </c:pt>
                      <c:pt idx="117">
                        <c:v>19</c:v>
                      </c:pt>
                      <c:pt idx="118">
                        <c:v>10</c:v>
                      </c:pt>
                      <c:pt idx="119">
                        <c:v>18</c:v>
                      </c:pt>
                      <c:pt idx="120">
                        <c:v>16</c:v>
                      </c:pt>
                      <c:pt idx="121">
                        <c:v>4</c:v>
                      </c:pt>
                      <c:pt idx="122">
                        <c:v>18</c:v>
                      </c:pt>
                      <c:pt idx="123">
                        <c:v>18</c:v>
                      </c:pt>
                      <c:pt idx="124">
                        <c:v>21</c:v>
                      </c:pt>
                      <c:pt idx="125">
                        <c:v>12</c:v>
                      </c:pt>
                      <c:pt idx="126">
                        <c:v>18</c:v>
                      </c:pt>
                      <c:pt idx="127">
                        <c:v>18</c:v>
                      </c:pt>
                      <c:pt idx="128">
                        <c:v>18</c:v>
                      </c:pt>
                      <c:pt idx="129">
                        <c:v>18</c:v>
                      </c:pt>
                      <c:pt idx="130">
                        <c:v>18</c:v>
                      </c:pt>
                      <c:pt idx="131">
                        <c:v>21</c:v>
                      </c:pt>
                      <c:pt idx="132">
                        <c:v>6</c:v>
                      </c:pt>
                      <c:pt idx="133">
                        <c:v>13</c:v>
                      </c:pt>
                      <c:pt idx="134">
                        <c:v>16</c:v>
                      </c:pt>
                      <c:pt idx="135">
                        <c:v>19</c:v>
                      </c:pt>
                      <c:pt idx="136">
                        <c:v>18</c:v>
                      </c:pt>
                      <c:pt idx="137">
                        <c:v>18</c:v>
                      </c:pt>
                      <c:pt idx="138">
                        <c:v>3</c:v>
                      </c:pt>
                      <c:pt idx="139">
                        <c:v>6</c:v>
                      </c:pt>
                      <c:pt idx="140">
                        <c:v>6</c:v>
                      </c:pt>
                      <c:pt idx="141">
                        <c:v>12</c:v>
                      </c:pt>
                      <c:pt idx="142">
                        <c:v>12</c:v>
                      </c:pt>
                      <c:pt idx="143">
                        <c:v>20</c:v>
                      </c:pt>
                      <c:pt idx="144">
                        <c:v>16</c:v>
                      </c:pt>
                      <c:pt idx="145">
                        <c:v>16</c:v>
                      </c:pt>
                      <c:pt idx="146">
                        <c:v>13</c:v>
                      </c:pt>
                      <c:pt idx="147">
                        <c:v>4</c:v>
                      </c:pt>
                      <c:pt idx="148">
                        <c:v>14</c:v>
                      </c:pt>
                      <c:pt idx="149">
                        <c:v>6</c:v>
                      </c:pt>
                      <c:pt idx="150">
                        <c:v>6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9</c:v>
                      </c:pt>
                      <c:pt idx="154">
                        <c:v>18</c:v>
                      </c:pt>
                      <c:pt idx="155">
                        <c:v>3</c:v>
                      </c:pt>
                      <c:pt idx="156">
                        <c:v>18</c:v>
                      </c:pt>
                      <c:pt idx="157">
                        <c:v>18</c:v>
                      </c:pt>
                      <c:pt idx="158">
                        <c:v>18</c:v>
                      </c:pt>
                      <c:pt idx="159">
                        <c:v>20</c:v>
                      </c:pt>
                      <c:pt idx="160">
                        <c:v>6</c:v>
                      </c:pt>
                      <c:pt idx="161">
                        <c:v>3</c:v>
                      </c:pt>
                      <c:pt idx="162">
                        <c:v>20</c:v>
                      </c:pt>
                      <c:pt idx="163">
                        <c:v>20</c:v>
                      </c:pt>
                      <c:pt idx="164">
                        <c:v>20</c:v>
                      </c:pt>
                      <c:pt idx="165">
                        <c:v>20</c:v>
                      </c:pt>
                      <c:pt idx="166">
                        <c:v>18</c:v>
                      </c:pt>
                      <c:pt idx="167">
                        <c:v>21</c:v>
                      </c:pt>
                      <c:pt idx="168">
                        <c:v>18</c:v>
                      </c:pt>
                      <c:pt idx="169">
                        <c:v>20</c:v>
                      </c:pt>
                      <c:pt idx="170">
                        <c:v>18</c:v>
                      </c:pt>
                      <c:pt idx="171">
                        <c:v>18</c:v>
                      </c:pt>
                      <c:pt idx="172">
                        <c:v>8</c:v>
                      </c:pt>
                      <c:pt idx="173">
                        <c:v>17</c:v>
                      </c:pt>
                      <c:pt idx="174">
                        <c:v>17</c:v>
                      </c:pt>
                      <c:pt idx="175">
                        <c:v>16</c:v>
                      </c:pt>
                      <c:pt idx="176">
                        <c:v>16</c:v>
                      </c:pt>
                      <c:pt idx="177">
                        <c:v>17</c:v>
                      </c:pt>
                      <c:pt idx="178">
                        <c:v>2</c:v>
                      </c:pt>
                      <c:pt idx="179">
                        <c:v>3</c:v>
                      </c:pt>
                      <c:pt idx="180">
                        <c:v>1</c:v>
                      </c:pt>
                      <c:pt idx="181">
                        <c:v>20</c:v>
                      </c:pt>
                      <c:pt idx="182">
                        <c:v>18</c:v>
                      </c:pt>
                      <c:pt idx="183">
                        <c:v>18</c:v>
                      </c:pt>
                      <c:pt idx="184">
                        <c:v>13</c:v>
                      </c:pt>
                      <c:pt idx="185">
                        <c:v>20</c:v>
                      </c:pt>
                      <c:pt idx="186">
                        <c:v>20</c:v>
                      </c:pt>
                      <c:pt idx="187">
                        <c:v>18</c:v>
                      </c:pt>
                      <c:pt idx="188">
                        <c:v>18</c:v>
                      </c:pt>
                      <c:pt idx="189">
                        <c:v>18</c:v>
                      </c:pt>
                      <c:pt idx="190">
                        <c:v>18</c:v>
                      </c:pt>
                      <c:pt idx="191">
                        <c:v>18</c:v>
                      </c:pt>
                      <c:pt idx="192">
                        <c:v>18</c:v>
                      </c:pt>
                      <c:pt idx="193">
                        <c:v>18</c:v>
                      </c:pt>
                      <c:pt idx="194">
                        <c:v>13</c:v>
                      </c:pt>
                      <c:pt idx="195">
                        <c:v>13</c:v>
                      </c:pt>
                      <c:pt idx="196">
                        <c:v>20</c:v>
                      </c:pt>
                      <c:pt idx="197">
                        <c:v>20</c:v>
                      </c:pt>
                      <c:pt idx="198">
                        <c:v>20</c:v>
                      </c:pt>
                      <c:pt idx="199">
                        <c:v>10</c:v>
                      </c:pt>
                      <c:pt idx="200">
                        <c:v>10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Stations!$N$4:$N$204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29.632603579393969</c:v>
                      </c:pt>
                      <c:pt idx="1">
                        <c:v>37.43538734277206</c:v>
                      </c:pt>
                      <c:pt idx="2">
                        <c:v>-5.0972957967574315</c:v>
                      </c:pt>
                      <c:pt idx="3">
                        <c:v>37.506026810106732</c:v>
                      </c:pt>
                      <c:pt idx="4">
                        <c:v>37.788106992037527</c:v>
                      </c:pt>
                      <c:pt idx="5">
                        <c:v>35.603813024788877</c:v>
                      </c:pt>
                      <c:pt idx="6">
                        <c:v>22.396965191968501</c:v>
                      </c:pt>
                      <c:pt idx="7">
                        <c:v>22.396965191968501</c:v>
                      </c:pt>
                      <c:pt idx="8">
                        <c:v>-4.1404494884891845</c:v>
                      </c:pt>
                      <c:pt idx="9">
                        <c:v>34.49482478682252</c:v>
                      </c:pt>
                      <c:pt idx="10">
                        <c:v>34.502197712483586</c:v>
                      </c:pt>
                      <c:pt idx="11">
                        <c:v>0.9711722958394271</c:v>
                      </c:pt>
                      <c:pt idx="12">
                        <c:v>0.6868798541647595</c:v>
                      </c:pt>
                      <c:pt idx="13">
                        <c:v>22.872039338489277</c:v>
                      </c:pt>
                      <c:pt idx="14">
                        <c:v>29.81013136022435</c:v>
                      </c:pt>
                      <c:pt idx="15">
                        <c:v>20.74852590980958</c:v>
                      </c:pt>
                      <c:pt idx="16">
                        <c:v>21.304237920209015</c:v>
                      </c:pt>
                      <c:pt idx="17">
                        <c:v>9.8092755156435576</c:v>
                      </c:pt>
                      <c:pt idx="18">
                        <c:v>2.4041955799411294</c:v>
                      </c:pt>
                      <c:pt idx="19">
                        <c:v>2.4041955799411294</c:v>
                      </c:pt>
                      <c:pt idx="20">
                        <c:v>-0.71539676376724015</c:v>
                      </c:pt>
                      <c:pt idx="21">
                        <c:v>-0.71539676376724015</c:v>
                      </c:pt>
                      <c:pt idx="22">
                        <c:v>1.9914259644912786</c:v>
                      </c:pt>
                      <c:pt idx="23">
                        <c:v>2.3836749079105655</c:v>
                      </c:pt>
                      <c:pt idx="24">
                        <c:v>2.3836749079105655</c:v>
                      </c:pt>
                      <c:pt idx="25">
                        <c:v>2.3836749079105655</c:v>
                      </c:pt>
                      <c:pt idx="26">
                        <c:v>0.52813930046538748</c:v>
                      </c:pt>
                      <c:pt idx="27">
                        <c:v>0.52813930046538748</c:v>
                      </c:pt>
                      <c:pt idx="28">
                        <c:v>3.6685623173769222</c:v>
                      </c:pt>
                      <c:pt idx="29">
                        <c:v>1.6553366977395281</c:v>
                      </c:pt>
                      <c:pt idx="30">
                        <c:v>1.6553366977395281</c:v>
                      </c:pt>
                      <c:pt idx="31">
                        <c:v>3.4359671833119076</c:v>
                      </c:pt>
                      <c:pt idx="32">
                        <c:v>29.760464527248121</c:v>
                      </c:pt>
                      <c:pt idx="33">
                        <c:v>29.760464527248121</c:v>
                      </c:pt>
                      <c:pt idx="34">
                        <c:v>17.404300520591672</c:v>
                      </c:pt>
                      <c:pt idx="35">
                        <c:v>17.404300520591672</c:v>
                      </c:pt>
                      <c:pt idx="36">
                        <c:v>37.43538734277206</c:v>
                      </c:pt>
                      <c:pt idx="37">
                        <c:v>1.1938859529921646</c:v>
                      </c:pt>
                      <c:pt idx="38">
                        <c:v>1.1938859529921646</c:v>
                      </c:pt>
                      <c:pt idx="39">
                        <c:v>40.313627274395301</c:v>
                      </c:pt>
                      <c:pt idx="40">
                        <c:v>40.313627274395301</c:v>
                      </c:pt>
                      <c:pt idx="41">
                        <c:v>1.8146709164672823</c:v>
                      </c:pt>
                      <c:pt idx="42">
                        <c:v>0.1323268306791365</c:v>
                      </c:pt>
                      <c:pt idx="43">
                        <c:v>-3.4775421995185463</c:v>
                      </c:pt>
                      <c:pt idx="44">
                        <c:v>46.347084922746042</c:v>
                      </c:pt>
                      <c:pt idx="45">
                        <c:v>46.347084922746042</c:v>
                      </c:pt>
                      <c:pt idx="46">
                        <c:v>25.888962494719468</c:v>
                      </c:pt>
                      <c:pt idx="47">
                        <c:v>16.967190138945533</c:v>
                      </c:pt>
                      <c:pt idx="48">
                        <c:v>16.967190138945533</c:v>
                      </c:pt>
                      <c:pt idx="49">
                        <c:v>16.967190138945533</c:v>
                      </c:pt>
                      <c:pt idx="50">
                        <c:v>37.788106992037548</c:v>
                      </c:pt>
                      <c:pt idx="51">
                        <c:v>37.788106992037548</c:v>
                      </c:pt>
                      <c:pt idx="52">
                        <c:v>22.872039338489277</c:v>
                      </c:pt>
                      <c:pt idx="53">
                        <c:v>-3.5764659430397789</c:v>
                      </c:pt>
                      <c:pt idx="54">
                        <c:v>2.6354911082517174</c:v>
                      </c:pt>
                      <c:pt idx="55">
                        <c:v>32.132183924376911</c:v>
                      </c:pt>
                      <c:pt idx="56">
                        <c:v>32.132183924376911</c:v>
                      </c:pt>
                      <c:pt idx="57">
                        <c:v>55.674858503073523</c:v>
                      </c:pt>
                      <c:pt idx="58">
                        <c:v>-1.9488382591179347</c:v>
                      </c:pt>
                      <c:pt idx="59">
                        <c:v>2.348431185013478</c:v>
                      </c:pt>
                      <c:pt idx="60">
                        <c:v>2.348431185013478</c:v>
                      </c:pt>
                      <c:pt idx="61">
                        <c:v>17.966681648622703</c:v>
                      </c:pt>
                      <c:pt idx="62">
                        <c:v>17.966681648622703</c:v>
                      </c:pt>
                      <c:pt idx="63">
                        <c:v>17.966681648622703</c:v>
                      </c:pt>
                      <c:pt idx="64">
                        <c:v>17.966681648622703</c:v>
                      </c:pt>
                      <c:pt idx="65">
                        <c:v>2.9616267390638322</c:v>
                      </c:pt>
                      <c:pt idx="66">
                        <c:v>22.872039338489426</c:v>
                      </c:pt>
                      <c:pt idx="67">
                        <c:v>22.872039338489426</c:v>
                      </c:pt>
                      <c:pt idx="68">
                        <c:v>37.43538734277206</c:v>
                      </c:pt>
                      <c:pt idx="69">
                        <c:v>-0.33173605979251825</c:v>
                      </c:pt>
                      <c:pt idx="70">
                        <c:v>40.980449205955289</c:v>
                      </c:pt>
                      <c:pt idx="71">
                        <c:v>31.76209839729643</c:v>
                      </c:pt>
                      <c:pt idx="72">
                        <c:v>13.664308430072621</c:v>
                      </c:pt>
                      <c:pt idx="73">
                        <c:v>13.664308430072621</c:v>
                      </c:pt>
                      <c:pt idx="74">
                        <c:v>37.211616654277414</c:v>
                      </c:pt>
                      <c:pt idx="75">
                        <c:v>37.211616654277414</c:v>
                      </c:pt>
                      <c:pt idx="76">
                        <c:v>17.21742194373752</c:v>
                      </c:pt>
                      <c:pt idx="77">
                        <c:v>35.749953804762299</c:v>
                      </c:pt>
                      <c:pt idx="78">
                        <c:v>-3.5868889855595003</c:v>
                      </c:pt>
                      <c:pt idx="79">
                        <c:v>-3.5868889855595003</c:v>
                      </c:pt>
                      <c:pt idx="80">
                        <c:v>33.779572272739607</c:v>
                      </c:pt>
                      <c:pt idx="81">
                        <c:v>0.30343346453450737</c:v>
                      </c:pt>
                      <c:pt idx="82">
                        <c:v>30.824891369853628</c:v>
                      </c:pt>
                      <c:pt idx="83">
                        <c:v>37.435387342772167</c:v>
                      </c:pt>
                      <c:pt idx="84">
                        <c:v>18.842753090284234</c:v>
                      </c:pt>
                      <c:pt idx="85">
                        <c:v>18.842753090284234</c:v>
                      </c:pt>
                      <c:pt idx="86">
                        <c:v>34.495005810849563</c:v>
                      </c:pt>
                      <c:pt idx="87">
                        <c:v>34.502197712483586</c:v>
                      </c:pt>
                      <c:pt idx="88">
                        <c:v>22.872039338489426</c:v>
                      </c:pt>
                      <c:pt idx="89">
                        <c:v>22.872039338489426</c:v>
                      </c:pt>
                      <c:pt idx="90">
                        <c:v>22.872039338489426</c:v>
                      </c:pt>
                      <c:pt idx="91">
                        <c:v>22.872039338489426</c:v>
                      </c:pt>
                      <c:pt idx="92">
                        <c:v>22.872039338489426</c:v>
                      </c:pt>
                      <c:pt idx="93">
                        <c:v>22.872039338489426</c:v>
                      </c:pt>
                      <c:pt idx="94">
                        <c:v>48.380221961930516</c:v>
                      </c:pt>
                      <c:pt idx="95">
                        <c:v>3.2918961095852115</c:v>
                      </c:pt>
                      <c:pt idx="96">
                        <c:v>3.2918961095852115</c:v>
                      </c:pt>
                      <c:pt idx="97">
                        <c:v>-0.98850642045995507</c:v>
                      </c:pt>
                      <c:pt idx="98">
                        <c:v>30.749469347833642</c:v>
                      </c:pt>
                      <c:pt idx="99">
                        <c:v>30.404685188988218</c:v>
                      </c:pt>
                      <c:pt idx="100">
                        <c:v>22.898651835853158</c:v>
                      </c:pt>
                      <c:pt idx="101">
                        <c:v>7.228164940043289</c:v>
                      </c:pt>
                      <c:pt idx="102">
                        <c:v>7.228164940043289</c:v>
                      </c:pt>
                      <c:pt idx="103">
                        <c:v>26.374817717887421</c:v>
                      </c:pt>
                      <c:pt idx="104">
                        <c:v>15.773786651739462</c:v>
                      </c:pt>
                      <c:pt idx="105">
                        <c:v>13.238075374157752</c:v>
                      </c:pt>
                      <c:pt idx="106">
                        <c:v>13.238075374157752</c:v>
                      </c:pt>
                      <c:pt idx="107">
                        <c:v>13.238075374157752</c:v>
                      </c:pt>
                      <c:pt idx="108">
                        <c:v>7.9020553134234328</c:v>
                      </c:pt>
                      <c:pt idx="109">
                        <c:v>2.3355769876479697</c:v>
                      </c:pt>
                      <c:pt idx="110">
                        <c:v>2.3355769876479697</c:v>
                      </c:pt>
                      <c:pt idx="111">
                        <c:v>7.3549869908164425</c:v>
                      </c:pt>
                      <c:pt idx="112">
                        <c:v>7.3549869908164425</c:v>
                      </c:pt>
                      <c:pt idx="113">
                        <c:v>7.3549869908164425</c:v>
                      </c:pt>
                      <c:pt idx="114">
                        <c:v>7.3549869908164425</c:v>
                      </c:pt>
                      <c:pt idx="115">
                        <c:v>7.3549869908164425</c:v>
                      </c:pt>
                      <c:pt idx="116">
                        <c:v>-0.51103417312041943</c:v>
                      </c:pt>
                      <c:pt idx="117">
                        <c:v>-4.9904221139931844</c:v>
                      </c:pt>
                      <c:pt idx="118">
                        <c:v>23.924649531449678</c:v>
                      </c:pt>
                      <c:pt idx="119">
                        <c:v>2.1790948142879176</c:v>
                      </c:pt>
                      <c:pt idx="120">
                        <c:v>8.9691226647758917</c:v>
                      </c:pt>
                      <c:pt idx="121">
                        <c:v>34.495005810849506</c:v>
                      </c:pt>
                      <c:pt idx="122">
                        <c:v>1.2465141636691202</c:v>
                      </c:pt>
                      <c:pt idx="123">
                        <c:v>1.2465141636691202</c:v>
                      </c:pt>
                      <c:pt idx="124">
                        <c:v>3.2241439873943802</c:v>
                      </c:pt>
                      <c:pt idx="125">
                        <c:v>22.396965191968452</c:v>
                      </c:pt>
                      <c:pt idx="126">
                        <c:v>2.2418621605244566</c:v>
                      </c:pt>
                      <c:pt idx="127">
                        <c:v>2.2418621605244566</c:v>
                      </c:pt>
                      <c:pt idx="128">
                        <c:v>2.2418621605244566</c:v>
                      </c:pt>
                      <c:pt idx="129">
                        <c:v>2.2418621605244566</c:v>
                      </c:pt>
                      <c:pt idx="130">
                        <c:v>2.2418621605244566</c:v>
                      </c:pt>
                      <c:pt idx="131">
                        <c:v>2.956853315861109</c:v>
                      </c:pt>
                      <c:pt idx="132">
                        <c:v>37.788106992037527</c:v>
                      </c:pt>
                      <c:pt idx="133">
                        <c:v>18.842753090284234</c:v>
                      </c:pt>
                      <c:pt idx="134">
                        <c:v>7.228164940043289</c:v>
                      </c:pt>
                      <c:pt idx="135">
                        <c:v>-6.0516851609134905</c:v>
                      </c:pt>
                      <c:pt idx="136">
                        <c:v>4.750573606718012</c:v>
                      </c:pt>
                      <c:pt idx="137">
                        <c:v>4.750573606718012</c:v>
                      </c:pt>
                      <c:pt idx="138">
                        <c:v>30.824891369853628</c:v>
                      </c:pt>
                      <c:pt idx="139">
                        <c:v>40.313627274395209</c:v>
                      </c:pt>
                      <c:pt idx="140">
                        <c:v>40.313627274395202</c:v>
                      </c:pt>
                      <c:pt idx="141">
                        <c:v>22.396965191968452</c:v>
                      </c:pt>
                      <c:pt idx="142">
                        <c:v>22.396965191968452</c:v>
                      </c:pt>
                      <c:pt idx="143">
                        <c:v>-3.4796155636818225</c:v>
                      </c:pt>
                      <c:pt idx="144">
                        <c:v>7.2211090743854136</c:v>
                      </c:pt>
                      <c:pt idx="145">
                        <c:v>7.2211090743854136</c:v>
                      </c:pt>
                      <c:pt idx="146">
                        <c:v>18.842753090284234</c:v>
                      </c:pt>
                      <c:pt idx="147">
                        <c:v>34.49482478682252</c:v>
                      </c:pt>
                      <c:pt idx="148">
                        <c:v>15.773786651739462</c:v>
                      </c:pt>
                      <c:pt idx="149">
                        <c:v>40.31362727439528</c:v>
                      </c:pt>
                      <c:pt idx="150">
                        <c:v>40.313627274395316</c:v>
                      </c:pt>
                      <c:pt idx="151">
                        <c:v>57.961348336957712</c:v>
                      </c:pt>
                      <c:pt idx="152">
                        <c:v>57.347481027237365</c:v>
                      </c:pt>
                      <c:pt idx="153">
                        <c:v>33.779395849061203</c:v>
                      </c:pt>
                      <c:pt idx="154">
                        <c:v>1.2604969832135651</c:v>
                      </c:pt>
                      <c:pt idx="155">
                        <c:v>30.600051515481876</c:v>
                      </c:pt>
                      <c:pt idx="156">
                        <c:v>1.6330076697483011</c:v>
                      </c:pt>
                      <c:pt idx="157">
                        <c:v>1.6330076697483011</c:v>
                      </c:pt>
                      <c:pt idx="158">
                        <c:v>1.6330076697483011</c:v>
                      </c:pt>
                      <c:pt idx="159">
                        <c:v>-3.4346299351524867</c:v>
                      </c:pt>
                      <c:pt idx="160">
                        <c:v>40.313848378608483</c:v>
                      </c:pt>
                      <c:pt idx="161">
                        <c:v>30.600051515481876</c:v>
                      </c:pt>
                      <c:pt idx="162">
                        <c:v>-4.5817651085461</c:v>
                      </c:pt>
                      <c:pt idx="163">
                        <c:v>-1.9490807843084237</c:v>
                      </c:pt>
                      <c:pt idx="164">
                        <c:v>-4.6641860957070493</c:v>
                      </c:pt>
                      <c:pt idx="165">
                        <c:v>-4.6641860957070493</c:v>
                      </c:pt>
                      <c:pt idx="166">
                        <c:v>1.7803951198761869</c:v>
                      </c:pt>
                      <c:pt idx="167">
                        <c:v>0.51436119710935135</c:v>
                      </c:pt>
                      <c:pt idx="168">
                        <c:v>2.3355769876479697</c:v>
                      </c:pt>
                      <c:pt idx="169">
                        <c:v>-4.8957873076866694</c:v>
                      </c:pt>
                      <c:pt idx="170">
                        <c:v>2.0230267853293098</c:v>
                      </c:pt>
                      <c:pt idx="171">
                        <c:v>3.5814151134143062</c:v>
                      </c:pt>
                      <c:pt idx="172">
                        <c:v>29.063719233824315</c:v>
                      </c:pt>
                      <c:pt idx="173">
                        <c:v>0.80328583134705811</c:v>
                      </c:pt>
                      <c:pt idx="174">
                        <c:v>0.80328583134705811</c:v>
                      </c:pt>
                      <c:pt idx="175">
                        <c:v>6.5313727694234398</c:v>
                      </c:pt>
                      <c:pt idx="176">
                        <c:v>6.4583603984437223</c:v>
                      </c:pt>
                      <c:pt idx="177">
                        <c:v>-0.71356914405133065</c:v>
                      </c:pt>
                      <c:pt idx="178">
                        <c:v>47.264690056718344</c:v>
                      </c:pt>
                      <c:pt idx="179">
                        <c:v>33.053435833006731</c:v>
                      </c:pt>
                      <c:pt idx="180">
                        <c:v>53.524640905579552</c:v>
                      </c:pt>
                      <c:pt idx="181">
                        <c:v>-1.2163692787511795</c:v>
                      </c:pt>
                      <c:pt idx="182">
                        <c:v>0.50712836013982576</c:v>
                      </c:pt>
                      <c:pt idx="183">
                        <c:v>0.52136343323608803</c:v>
                      </c:pt>
                      <c:pt idx="184">
                        <c:v>16.363759799888172</c:v>
                      </c:pt>
                      <c:pt idx="185">
                        <c:v>-4.989771527129804</c:v>
                      </c:pt>
                      <c:pt idx="186">
                        <c:v>-4.989771527129804</c:v>
                      </c:pt>
                      <c:pt idx="187">
                        <c:v>0.847242940339063</c:v>
                      </c:pt>
                      <c:pt idx="188">
                        <c:v>0.847242940339063</c:v>
                      </c:pt>
                      <c:pt idx="189">
                        <c:v>0.847242940339063</c:v>
                      </c:pt>
                      <c:pt idx="190">
                        <c:v>0.847242940339063</c:v>
                      </c:pt>
                      <c:pt idx="191">
                        <c:v>0.847242940339063</c:v>
                      </c:pt>
                      <c:pt idx="192">
                        <c:v>0.40809479666173543</c:v>
                      </c:pt>
                      <c:pt idx="193">
                        <c:v>0.40809479666173543</c:v>
                      </c:pt>
                      <c:pt idx="194">
                        <c:v>16.967190138945568</c:v>
                      </c:pt>
                      <c:pt idx="195">
                        <c:v>16.967190138945568</c:v>
                      </c:pt>
                      <c:pt idx="196">
                        <c:v>-4.9797223776726911</c:v>
                      </c:pt>
                      <c:pt idx="197">
                        <c:v>-2.3522312526875573</c:v>
                      </c:pt>
                      <c:pt idx="198">
                        <c:v>-1.4888954838723705</c:v>
                      </c:pt>
                      <c:pt idx="199">
                        <c:v>23.168357448527125</c:v>
                      </c:pt>
                      <c:pt idx="200">
                        <c:v>23.168357448527125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1DE6-4DFF-A56E-7A409DFB5F37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Stations!$O$3</c15:sqref>
                        </c15:formulaRef>
                      </c:ext>
                    </c:extLst>
                    <c:strCache>
                      <c:ptCount val="1"/>
                      <c:pt idx="0">
                        <c:v>PS Nodal Price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Stations!$L$4:$L$204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3</c:v>
                      </c:pt>
                      <c:pt idx="1">
                        <c:v>6</c:v>
                      </c:pt>
                      <c:pt idx="2">
                        <c:v>20</c:v>
                      </c:pt>
                      <c:pt idx="3">
                        <c:v>7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12</c:v>
                      </c:pt>
                      <c:pt idx="7">
                        <c:v>12</c:v>
                      </c:pt>
                      <c:pt idx="8">
                        <c:v>20</c:v>
                      </c:pt>
                      <c:pt idx="9">
                        <c:v>4</c:v>
                      </c:pt>
                      <c:pt idx="10">
                        <c:v>4</c:v>
                      </c:pt>
                      <c:pt idx="11">
                        <c:v>18</c:v>
                      </c:pt>
                      <c:pt idx="12">
                        <c:v>18</c:v>
                      </c:pt>
                      <c:pt idx="13">
                        <c:v>12</c:v>
                      </c:pt>
                      <c:pt idx="14">
                        <c:v>3</c:v>
                      </c:pt>
                      <c:pt idx="15">
                        <c:v>12</c:v>
                      </c:pt>
                      <c:pt idx="16">
                        <c:v>12</c:v>
                      </c:pt>
                      <c:pt idx="17">
                        <c:v>15</c:v>
                      </c:pt>
                      <c:pt idx="18">
                        <c:v>18</c:v>
                      </c:pt>
                      <c:pt idx="19">
                        <c:v>18</c:v>
                      </c:pt>
                      <c:pt idx="20">
                        <c:v>20</c:v>
                      </c:pt>
                      <c:pt idx="21">
                        <c:v>20</c:v>
                      </c:pt>
                      <c:pt idx="22">
                        <c:v>21</c:v>
                      </c:pt>
                      <c:pt idx="23">
                        <c:v>21</c:v>
                      </c:pt>
                      <c:pt idx="24">
                        <c:v>21</c:v>
                      </c:pt>
                      <c:pt idx="25">
                        <c:v>21</c:v>
                      </c:pt>
                      <c:pt idx="26">
                        <c:v>21</c:v>
                      </c:pt>
                      <c:pt idx="27">
                        <c:v>21</c:v>
                      </c:pt>
                      <c:pt idx="28">
                        <c:v>21</c:v>
                      </c:pt>
                      <c:pt idx="29">
                        <c:v>17</c:v>
                      </c:pt>
                      <c:pt idx="30">
                        <c:v>17</c:v>
                      </c:pt>
                      <c:pt idx="31">
                        <c:v>21</c:v>
                      </c:pt>
                      <c:pt idx="32">
                        <c:v>3</c:v>
                      </c:pt>
                      <c:pt idx="33">
                        <c:v>3</c:v>
                      </c:pt>
                      <c:pt idx="34">
                        <c:v>13</c:v>
                      </c:pt>
                      <c:pt idx="35">
                        <c:v>13</c:v>
                      </c:pt>
                      <c:pt idx="36">
                        <c:v>6</c:v>
                      </c:pt>
                      <c:pt idx="37">
                        <c:v>18</c:v>
                      </c:pt>
                      <c:pt idx="38">
                        <c:v>18</c:v>
                      </c:pt>
                      <c:pt idx="39">
                        <c:v>6</c:v>
                      </c:pt>
                      <c:pt idx="40">
                        <c:v>6</c:v>
                      </c:pt>
                      <c:pt idx="41">
                        <c:v>21</c:v>
                      </c:pt>
                      <c:pt idx="42">
                        <c:v>17</c:v>
                      </c:pt>
                      <c:pt idx="43">
                        <c:v>19</c:v>
                      </c:pt>
                      <c:pt idx="44">
                        <c:v>11</c:v>
                      </c:pt>
                      <c:pt idx="45">
                        <c:v>11</c:v>
                      </c:pt>
                      <c:pt idx="46">
                        <c:v>10</c:v>
                      </c:pt>
                      <c:pt idx="47">
                        <c:v>13</c:v>
                      </c:pt>
                      <c:pt idx="48">
                        <c:v>13</c:v>
                      </c:pt>
                      <c:pt idx="49">
                        <c:v>13</c:v>
                      </c:pt>
                      <c:pt idx="50">
                        <c:v>6</c:v>
                      </c:pt>
                      <c:pt idx="51">
                        <c:v>6</c:v>
                      </c:pt>
                      <c:pt idx="52">
                        <c:v>12</c:v>
                      </c:pt>
                      <c:pt idx="53">
                        <c:v>19</c:v>
                      </c:pt>
                      <c:pt idx="54">
                        <c:v>18</c:v>
                      </c:pt>
                      <c:pt idx="55">
                        <c:v>3</c:v>
                      </c:pt>
                      <c:pt idx="56">
                        <c:v>3</c:v>
                      </c:pt>
                      <c:pt idx="57">
                        <c:v>1</c:v>
                      </c:pt>
                      <c:pt idx="58">
                        <c:v>17</c:v>
                      </c:pt>
                      <c:pt idx="59">
                        <c:v>18</c:v>
                      </c:pt>
                      <c:pt idx="60">
                        <c:v>18</c:v>
                      </c:pt>
                      <c:pt idx="61">
                        <c:v>13</c:v>
                      </c:pt>
                      <c:pt idx="62">
                        <c:v>13</c:v>
                      </c:pt>
                      <c:pt idx="63">
                        <c:v>13</c:v>
                      </c:pt>
                      <c:pt idx="64">
                        <c:v>13</c:v>
                      </c:pt>
                      <c:pt idx="65">
                        <c:v>21</c:v>
                      </c:pt>
                      <c:pt idx="66">
                        <c:v>12</c:v>
                      </c:pt>
                      <c:pt idx="67">
                        <c:v>12</c:v>
                      </c:pt>
                      <c:pt idx="68">
                        <c:v>6</c:v>
                      </c:pt>
                      <c:pt idx="69">
                        <c:v>17</c:v>
                      </c:pt>
                      <c:pt idx="70">
                        <c:v>5</c:v>
                      </c:pt>
                      <c:pt idx="71">
                        <c:v>3</c:v>
                      </c:pt>
                      <c:pt idx="72">
                        <c:v>14</c:v>
                      </c:pt>
                      <c:pt idx="73">
                        <c:v>14</c:v>
                      </c:pt>
                      <c:pt idx="74">
                        <c:v>6</c:v>
                      </c:pt>
                      <c:pt idx="75">
                        <c:v>6</c:v>
                      </c:pt>
                      <c:pt idx="76">
                        <c:v>13</c:v>
                      </c:pt>
                      <c:pt idx="77">
                        <c:v>4</c:v>
                      </c:pt>
                      <c:pt idx="78">
                        <c:v>20</c:v>
                      </c:pt>
                      <c:pt idx="79">
                        <c:v>20</c:v>
                      </c:pt>
                      <c:pt idx="80">
                        <c:v>9</c:v>
                      </c:pt>
                      <c:pt idx="81">
                        <c:v>18</c:v>
                      </c:pt>
                      <c:pt idx="82">
                        <c:v>3</c:v>
                      </c:pt>
                      <c:pt idx="83">
                        <c:v>6</c:v>
                      </c:pt>
                      <c:pt idx="84">
                        <c:v>12</c:v>
                      </c:pt>
                      <c:pt idx="85">
                        <c:v>12</c:v>
                      </c:pt>
                      <c:pt idx="86">
                        <c:v>4</c:v>
                      </c:pt>
                      <c:pt idx="87">
                        <c:v>4</c:v>
                      </c:pt>
                      <c:pt idx="88">
                        <c:v>12</c:v>
                      </c:pt>
                      <c:pt idx="89">
                        <c:v>12</c:v>
                      </c:pt>
                      <c:pt idx="90">
                        <c:v>12</c:v>
                      </c:pt>
                      <c:pt idx="91">
                        <c:v>12</c:v>
                      </c:pt>
                      <c:pt idx="92">
                        <c:v>12</c:v>
                      </c:pt>
                      <c:pt idx="93">
                        <c:v>12</c:v>
                      </c:pt>
                      <c:pt idx="94">
                        <c:v>2</c:v>
                      </c:pt>
                      <c:pt idx="95">
                        <c:v>21</c:v>
                      </c:pt>
                      <c:pt idx="96">
                        <c:v>21</c:v>
                      </c:pt>
                      <c:pt idx="97">
                        <c:v>17</c:v>
                      </c:pt>
                      <c:pt idx="98">
                        <c:v>3</c:v>
                      </c:pt>
                      <c:pt idx="99">
                        <c:v>3</c:v>
                      </c:pt>
                      <c:pt idx="100">
                        <c:v>10</c:v>
                      </c:pt>
                      <c:pt idx="101">
                        <c:v>16</c:v>
                      </c:pt>
                      <c:pt idx="102">
                        <c:v>16</c:v>
                      </c:pt>
                      <c:pt idx="103">
                        <c:v>10</c:v>
                      </c:pt>
                      <c:pt idx="104">
                        <c:v>14</c:v>
                      </c:pt>
                      <c:pt idx="105">
                        <c:v>15</c:v>
                      </c:pt>
                      <c:pt idx="106">
                        <c:v>15</c:v>
                      </c:pt>
                      <c:pt idx="107">
                        <c:v>15</c:v>
                      </c:pt>
                      <c:pt idx="108">
                        <c:v>16</c:v>
                      </c:pt>
                      <c:pt idx="109">
                        <c:v>18</c:v>
                      </c:pt>
                      <c:pt idx="110">
                        <c:v>18</c:v>
                      </c:pt>
                      <c:pt idx="111">
                        <c:v>16</c:v>
                      </c:pt>
                      <c:pt idx="112">
                        <c:v>16</c:v>
                      </c:pt>
                      <c:pt idx="113">
                        <c:v>16</c:v>
                      </c:pt>
                      <c:pt idx="114">
                        <c:v>16</c:v>
                      </c:pt>
                      <c:pt idx="115">
                        <c:v>16</c:v>
                      </c:pt>
                      <c:pt idx="116">
                        <c:v>17</c:v>
                      </c:pt>
                      <c:pt idx="117">
                        <c:v>19</c:v>
                      </c:pt>
                      <c:pt idx="118">
                        <c:v>10</c:v>
                      </c:pt>
                      <c:pt idx="119">
                        <c:v>18</c:v>
                      </c:pt>
                      <c:pt idx="120">
                        <c:v>16</c:v>
                      </c:pt>
                      <c:pt idx="121">
                        <c:v>4</c:v>
                      </c:pt>
                      <c:pt idx="122">
                        <c:v>18</c:v>
                      </c:pt>
                      <c:pt idx="123">
                        <c:v>18</c:v>
                      </c:pt>
                      <c:pt idx="124">
                        <c:v>21</c:v>
                      </c:pt>
                      <c:pt idx="125">
                        <c:v>12</c:v>
                      </c:pt>
                      <c:pt idx="126">
                        <c:v>18</c:v>
                      </c:pt>
                      <c:pt idx="127">
                        <c:v>18</c:v>
                      </c:pt>
                      <c:pt idx="128">
                        <c:v>18</c:v>
                      </c:pt>
                      <c:pt idx="129">
                        <c:v>18</c:v>
                      </c:pt>
                      <c:pt idx="130">
                        <c:v>18</c:v>
                      </c:pt>
                      <c:pt idx="131">
                        <c:v>21</c:v>
                      </c:pt>
                      <c:pt idx="132">
                        <c:v>6</c:v>
                      </c:pt>
                      <c:pt idx="133">
                        <c:v>13</c:v>
                      </c:pt>
                      <c:pt idx="134">
                        <c:v>16</c:v>
                      </c:pt>
                      <c:pt idx="135">
                        <c:v>19</c:v>
                      </c:pt>
                      <c:pt idx="136">
                        <c:v>18</c:v>
                      </c:pt>
                      <c:pt idx="137">
                        <c:v>18</c:v>
                      </c:pt>
                      <c:pt idx="138">
                        <c:v>3</c:v>
                      </c:pt>
                      <c:pt idx="139">
                        <c:v>6</c:v>
                      </c:pt>
                      <c:pt idx="140">
                        <c:v>6</c:v>
                      </c:pt>
                      <c:pt idx="141">
                        <c:v>12</c:v>
                      </c:pt>
                      <c:pt idx="142">
                        <c:v>12</c:v>
                      </c:pt>
                      <c:pt idx="143">
                        <c:v>20</c:v>
                      </c:pt>
                      <c:pt idx="144">
                        <c:v>16</c:v>
                      </c:pt>
                      <c:pt idx="145">
                        <c:v>16</c:v>
                      </c:pt>
                      <c:pt idx="146">
                        <c:v>13</c:v>
                      </c:pt>
                      <c:pt idx="147">
                        <c:v>4</c:v>
                      </c:pt>
                      <c:pt idx="148">
                        <c:v>14</c:v>
                      </c:pt>
                      <c:pt idx="149">
                        <c:v>6</c:v>
                      </c:pt>
                      <c:pt idx="150">
                        <c:v>6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9</c:v>
                      </c:pt>
                      <c:pt idx="154">
                        <c:v>18</c:v>
                      </c:pt>
                      <c:pt idx="155">
                        <c:v>3</c:v>
                      </c:pt>
                      <c:pt idx="156">
                        <c:v>18</c:v>
                      </c:pt>
                      <c:pt idx="157">
                        <c:v>18</c:v>
                      </c:pt>
                      <c:pt idx="158">
                        <c:v>18</c:v>
                      </c:pt>
                      <c:pt idx="159">
                        <c:v>20</c:v>
                      </c:pt>
                      <c:pt idx="160">
                        <c:v>6</c:v>
                      </c:pt>
                      <c:pt idx="161">
                        <c:v>3</c:v>
                      </c:pt>
                      <c:pt idx="162">
                        <c:v>20</c:v>
                      </c:pt>
                      <c:pt idx="163">
                        <c:v>20</c:v>
                      </c:pt>
                      <c:pt idx="164">
                        <c:v>20</c:v>
                      </c:pt>
                      <c:pt idx="165">
                        <c:v>20</c:v>
                      </c:pt>
                      <c:pt idx="166">
                        <c:v>18</c:v>
                      </c:pt>
                      <c:pt idx="167">
                        <c:v>21</c:v>
                      </c:pt>
                      <c:pt idx="168">
                        <c:v>18</c:v>
                      </c:pt>
                      <c:pt idx="169">
                        <c:v>20</c:v>
                      </c:pt>
                      <c:pt idx="170">
                        <c:v>18</c:v>
                      </c:pt>
                      <c:pt idx="171">
                        <c:v>18</c:v>
                      </c:pt>
                      <c:pt idx="172">
                        <c:v>8</c:v>
                      </c:pt>
                      <c:pt idx="173">
                        <c:v>17</c:v>
                      </c:pt>
                      <c:pt idx="174">
                        <c:v>17</c:v>
                      </c:pt>
                      <c:pt idx="175">
                        <c:v>16</c:v>
                      </c:pt>
                      <c:pt idx="176">
                        <c:v>16</c:v>
                      </c:pt>
                      <c:pt idx="177">
                        <c:v>17</c:v>
                      </c:pt>
                      <c:pt idx="178">
                        <c:v>2</c:v>
                      </c:pt>
                      <c:pt idx="179">
                        <c:v>3</c:v>
                      </c:pt>
                      <c:pt idx="180">
                        <c:v>1</c:v>
                      </c:pt>
                      <c:pt idx="181">
                        <c:v>20</c:v>
                      </c:pt>
                      <c:pt idx="182">
                        <c:v>18</c:v>
                      </c:pt>
                      <c:pt idx="183">
                        <c:v>18</c:v>
                      </c:pt>
                      <c:pt idx="184">
                        <c:v>13</c:v>
                      </c:pt>
                      <c:pt idx="185">
                        <c:v>20</c:v>
                      </c:pt>
                      <c:pt idx="186">
                        <c:v>20</c:v>
                      </c:pt>
                      <c:pt idx="187">
                        <c:v>18</c:v>
                      </c:pt>
                      <c:pt idx="188">
                        <c:v>18</c:v>
                      </c:pt>
                      <c:pt idx="189">
                        <c:v>18</c:v>
                      </c:pt>
                      <c:pt idx="190">
                        <c:v>18</c:v>
                      </c:pt>
                      <c:pt idx="191">
                        <c:v>18</c:v>
                      </c:pt>
                      <c:pt idx="192">
                        <c:v>18</c:v>
                      </c:pt>
                      <c:pt idx="193">
                        <c:v>18</c:v>
                      </c:pt>
                      <c:pt idx="194">
                        <c:v>13</c:v>
                      </c:pt>
                      <c:pt idx="195">
                        <c:v>13</c:v>
                      </c:pt>
                      <c:pt idx="196">
                        <c:v>20</c:v>
                      </c:pt>
                      <c:pt idx="197">
                        <c:v>20</c:v>
                      </c:pt>
                      <c:pt idx="198">
                        <c:v>20</c:v>
                      </c:pt>
                      <c:pt idx="199">
                        <c:v>10</c:v>
                      </c:pt>
                      <c:pt idx="200">
                        <c:v>10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Stations!$O$4:$O$204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3.3661732987145827</c:v>
                      </c:pt>
                      <c:pt idx="1">
                        <c:v>2.8700693541318509</c:v>
                      </c:pt>
                      <c:pt idx="2">
                        <c:v>6.7326244482290782</c:v>
                      </c:pt>
                      <c:pt idx="3">
                        <c:v>4.1039609861346591</c:v>
                      </c:pt>
                      <c:pt idx="4">
                        <c:v>3.2664548438781722</c:v>
                      </c:pt>
                      <c:pt idx="5">
                        <c:v>4.2082785046407096</c:v>
                      </c:pt>
                      <c:pt idx="6">
                        <c:v>2.9918189868377238</c:v>
                      </c:pt>
                      <c:pt idx="7">
                        <c:v>2.9918189868377238</c:v>
                      </c:pt>
                      <c:pt idx="8">
                        <c:v>6.5445811106712011</c:v>
                      </c:pt>
                      <c:pt idx="9">
                        <c:v>2.9542421962852798</c:v>
                      </c:pt>
                      <c:pt idx="10">
                        <c:v>2.9542421962853158</c:v>
                      </c:pt>
                      <c:pt idx="11">
                        <c:v>2.6366534681862079</c:v>
                      </c:pt>
                      <c:pt idx="12">
                        <c:v>2.7989964143513251</c:v>
                      </c:pt>
                      <c:pt idx="13">
                        <c:v>2.9918189868377802</c:v>
                      </c:pt>
                      <c:pt idx="14">
                        <c:v>2.5682398841615002</c:v>
                      </c:pt>
                      <c:pt idx="15">
                        <c:v>2.9519338897373846</c:v>
                      </c:pt>
                      <c:pt idx="16">
                        <c:v>2.9893683779019011</c:v>
                      </c:pt>
                      <c:pt idx="17">
                        <c:v>3.4184332682727638</c:v>
                      </c:pt>
                      <c:pt idx="18">
                        <c:v>2.3882340844604015</c:v>
                      </c:pt>
                      <c:pt idx="19">
                        <c:v>2.3882340844604015</c:v>
                      </c:pt>
                      <c:pt idx="20">
                        <c:v>-4.43808608325243</c:v>
                      </c:pt>
                      <c:pt idx="21">
                        <c:v>-4.43808608325243</c:v>
                      </c:pt>
                      <c:pt idx="22">
                        <c:v>-2.6970326122764394</c:v>
                      </c:pt>
                      <c:pt idx="23">
                        <c:v>-1.8738426127998662</c:v>
                      </c:pt>
                      <c:pt idx="24">
                        <c:v>-1.8738426127998662</c:v>
                      </c:pt>
                      <c:pt idx="25">
                        <c:v>-1.8738426127998662</c:v>
                      </c:pt>
                      <c:pt idx="26">
                        <c:v>-1.8039035748584418</c:v>
                      </c:pt>
                      <c:pt idx="27">
                        <c:v>-1.7970814859410269</c:v>
                      </c:pt>
                      <c:pt idx="28">
                        <c:v>-4.8373225278318106</c:v>
                      </c:pt>
                      <c:pt idx="29">
                        <c:v>2.3549617548932034</c:v>
                      </c:pt>
                      <c:pt idx="30">
                        <c:v>2.3549617548932034</c:v>
                      </c:pt>
                      <c:pt idx="31">
                        <c:v>-4.8795060012213201</c:v>
                      </c:pt>
                      <c:pt idx="32">
                        <c:v>4.489685459518749</c:v>
                      </c:pt>
                      <c:pt idx="33">
                        <c:v>4.489685459518749</c:v>
                      </c:pt>
                      <c:pt idx="34">
                        <c:v>2.95073125436386</c:v>
                      </c:pt>
                      <c:pt idx="35">
                        <c:v>2.95073125436386</c:v>
                      </c:pt>
                      <c:pt idx="36">
                        <c:v>2.8700693541318509</c:v>
                      </c:pt>
                      <c:pt idx="37">
                        <c:v>2.3482658267130527</c:v>
                      </c:pt>
                      <c:pt idx="38">
                        <c:v>2.3482658267130527</c:v>
                      </c:pt>
                      <c:pt idx="39">
                        <c:v>3.266347669909059</c:v>
                      </c:pt>
                      <c:pt idx="40">
                        <c:v>3.266347669909059</c:v>
                      </c:pt>
                      <c:pt idx="41">
                        <c:v>-3.6424425554037554</c:v>
                      </c:pt>
                      <c:pt idx="42">
                        <c:v>4.3308691578992162</c:v>
                      </c:pt>
                      <c:pt idx="43">
                        <c:v>0.10216274195422542</c:v>
                      </c:pt>
                      <c:pt idx="44">
                        <c:v>3.7767032901831326</c:v>
                      </c:pt>
                      <c:pt idx="45">
                        <c:v>3.7767032901831326</c:v>
                      </c:pt>
                      <c:pt idx="46">
                        <c:v>4.2585844033438685</c:v>
                      </c:pt>
                      <c:pt idx="47">
                        <c:v>3.2394410000955944</c:v>
                      </c:pt>
                      <c:pt idx="48">
                        <c:v>3.2394410000955944</c:v>
                      </c:pt>
                      <c:pt idx="49">
                        <c:v>3.2394410000955944</c:v>
                      </c:pt>
                      <c:pt idx="50">
                        <c:v>3.266454843878186</c:v>
                      </c:pt>
                      <c:pt idx="51">
                        <c:v>3.266454843878186</c:v>
                      </c:pt>
                      <c:pt idx="52">
                        <c:v>2.9918189868377802</c:v>
                      </c:pt>
                      <c:pt idx="53">
                        <c:v>-0.76235809361394025</c:v>
                      </c:pt>
                      <c:pt idx="54">
                        <c:v>3.8250048440010658</c:v>
                      </c:pt>
                      <c:pt idx="55">
                        <c:v>2.2862941150716325</c:v>
                      </c:pt>
                      <c:pt idx="56">
                        <c:v>2.2862941150716325</c:v>
                      </c:pt>
                      <c:pt idx="57">
                        <c:v>2.7473658448219047</c:v>
                      </c:pt>
                      <c:pt idx="58">
                        <c:v>2.7241144481181983</c:v>
                      </c:pt>
                      <c:pt idx="59">
                        <c:v>4.2320305644205387</c:v>
                      </c:pt>
                      <c:pt idx="60">
                        <c:v>4.2320305644205387</c:v>
                      </c:pt>
                      <c:pt idx="61">
                        <c:v>2.2451071706904795</c:v>
                      </c:pt>
                      <c:pt idx="62">
                        <c:v>2.2451071706904795</c:v>
                      </c:pt>
                      <c:pt idx="63">
                        <c:v>2.2451071706904795</c:v>
                      </c:pt>
                      <c:pt idx="64">
                        <c:v>2.2451071706904795</c:v>
                      </c:pt>
                      <c:pt idx="65">
                        <c:v>-4.6866672657263813</c:v>
                      </c:pt>
                      <c:pt idx="66">
                        <c:v>2.9918189868377878</c:v>
                      </c:pt>
                      <c:pt idx="67">
                        <c:v>2.9918189868377878</c:v>
                      </c:pt>
                      <c:pt idx="68">
                        <c:v>2.8700693541318509</c:v>
                      </c:pt>
                      <c:pt idx="69">
                        <c:v>0.74321083664270571</c:v>
                      </c:pt>
                      <c:pt idx="70">
                        <c:v>2.9542421962853149</c:v>
                      </c:pt>
                      <c:pt idx="71">
                        <c:v>4.2305082719777349</c:v>
                      </c:pt>
                      <c:pt idx="72">
                        <c:v>2.4720946727699871</c:v>
                      </c:pt>
                      <c:pt idx="73">
                        <c:v>2.4720946727699871</c:v>
                      </c:pt>
                      <c:pt idx="74">
                        <c:v>2.5884609053530783</c:v>
                      </c:pt>
                      <c:pt idx="75">
                        <c:v>2.5884609053530783</c:v>
                      </c:pt>
                      <c:pt idx="76">
                        <c:v>3.2073128451012107</c:v>
                      </c:pt>
                      <c:pt idx="77">
                        <c:v>2.9609946047557143</c:v>
                      </c:pt>
                      <c:pt idx="78">
                        <c:v>-4.2359846755105393</c:v>
                      </c:pt>
                      <c:pt idx="79">
                        <c:v>-4.2359846755105393</c:v>
                      </c:pt>
                      <c:pt idx="80">
                        <c:v>4.202198792201945</c:v>
                      </c:pt>
                      <c:pt idx="81">
                        <c:v>3.9703439630823705</c:v>
                      </c:pt>
                      <c:pt idx="82">
                        <c:v>4.4657536191680656</c:v>
                      </c:pt>
                      <c:pt idx="83">
                        <c:v>2.870069354131874</c:v>
                      </c:pt>
                      <c:pt idx="84">
                        <c:v>2.9893683779019096</c:v>
                      </c:pt>
                      <c:pt idx="85">
                        <c:v>2.9893683779019096</c:v>
                      </c:pt>
                      <c:pt idx="86">
                        <c:v>2.9542421962853158</c:v>
                      </c:pt>
                      <c:pt idx="87">
                        <c:v>2.9542421962853158</c:v>
                      </c:pt>
                      <c:pt idx="88">
                        <c:v>2.9918189868377878</c:v>
                      </c:pt>
                      <c:pt idx="89">
                        <c:v>2.9918189868377878</c:v>
                      </c:pt>
                      <c:pt idx="90">
                        <c:v>2.9918189868377878</c:v>
                      </c:pt>
                      <c:pt idx="91">
                        <c:v>2.9918189868377878</c:v>
                      </c:pt>
                      <c:pt idx="92">
                        <c:v>2.9918189868377878</c:v>
                      </c:pt>
                      <c:pt idx="93">
                        <c:v>2.9918189868377878</c:v>
                      </c:pt>
                      <c:pt idx="94">
                        <c:v>2.8360356209568467</c:v>
                      </c:pt>
                      <c:pt idx="95">
                        <c:v>-4.1372450473205955</c:v>
                      </c:pt>
                      <c:pt idx="96">
                        <c:v>-4.1372450473205955</c:v>
                      </c:pt>
                      <c:pt idx="97">
                        <c:v>1.1722655092821128</c:v>
                      </c:pt>
                      <c:pt idx="98">
                        <c:v>3.0645447257368792</c:v>
                      </c:pt>
                      <c:pt idx="99">
                        <c:v>3.013791933082242</c:v>
                      </c:pt>
                      <c:pt idx="100">
                        <c:v>2.8894662974607015</c:v>
                      </c:pt>
                      <c:pt idx="101">
                        <c:v>4.1985235834622268</c:v>
                      </c:pt>
                      <c:pt idx="102">
                        <c:v>4.1855670158298688</c:v>
                      </c:pt>
                      <c:pt idx="103">
                        <c:v>2.4917154416549661</c:v>
                      </c:pt>
                      <c:pt idx="104">
                        <c:v>2.9192849304751167</c:v>
                      </c:pt>
                      <c:pt idx="105">
                        <c:v>2.8473077891298302</c:v>
                      </c:pt>
                      <c:pt idx="106">
                        <c:v>2.8473077891298302</c:v>
                      </c:pt>
                      <c:pt idx="107">
                        <c:v>2.8473077891298302</c:v>
                      </c:pt>
                      <c:pt idx="108">
                        <c:v>3.9613392318228682</c:v>
                      </c:pt>
                      <c:pt idx="109">
                        <c:v>4.9208054485462327</c:v>
                      </c:pt>
                      <c:pt idx="110">
                        <c:v>4.9208054485462327</c:v>
                      </c:pt>
                      <c:pt idx="111">
                        <c:v>2.5008581124766303</c:v>
                      </c:pt>
                      <c:pt idx="112">
                        <c:v>2.5008581124766303</c:v>
                      </c:pt>
                      <c:pt idx="113">
                        <c:v>2.5008581124766303</c:v>
                      </c:pt>
                      <c:pt idx="114">
                        <c:v>2.5008581124766303</c:v>
                      </c:pt>
                      <c:pt idx="115">
                        <c:v>2.5008581124766303</c:v>
                      </c:pt>
                      <c:pt idx="116">
                        <c:v>4.9545271107268869</c:v>
                      </c:pt>
                      <c:pt idx="117">
                        <c:v>-0.6021606877422323</c:v>
                      </c:pt>
                      <c:pt idx="118">
                        <c:v>3.3217944221965774</c:v>
                      </c:pt>
                      <c:pt idx="119">
                        <c:v>4.4760759131961034</c:v>
                      </c:pt>
                      <c:pt idx="120">
                        <c:v>2.6036590284354402</c:v>
                      </c:pt>
                      <c:pt idx="121">
                        <c:v>3.5655538351766913</c:v>
                      </c:pt>
                      <c:pt idx="122">
                        <c:v>4.3015351524607217</c:v>
                      </c:pt>
                      <c:pt idx="123">
                        <c:v>4.3015351524607217</c:v>
                      </c:pt>
                      <c:pt idx="124">
                        <c:v>-4.9186763693687263</c:v>
                      </c:pt>
                      <c:pt idx="125">
                        <c:v>2.9918189868377469</c:v>
                      </c:pt>
                      <c:pt idx="126">
                        <c:v>4.4877229581780345</c:v>
                      </c:pt>
                      <c:pt idx="127">
                        <c:v>4.4877229581780345</c:v>
                      </c:pt>
                      <c:pt idx="128">
                        <c:v>4.4877229581780345</c:v>
                      </c:pt>
                      <c:pt idx="129">
                        <c:v>4.4877229581780345</c:v>
                      </c:pt>
                      <c:pt idx="130">
                        <c:v>4.4877229581780345</c:v>
                      </c:pt>
                      <c:pt idx="131">
                        <c:v>-4.1771811976432582</c:v>
                      </c:pt>
                      <c:pt idx="132">
                        <c:v>3.2664548438781722</c:v>
                      </c:pt>
                      <c:pt idx="133">
                        <c:v>2.9893683779019011</c:v>
                      </c:pt>
                      <c:pt idx="134">
                        <c:v>4.117009636810308</c:v>
                      </c:pt>
                      <c:pt idx="135">
                        <c:v>-0.74735192796305994</c:v>
                      </c:pt>
                      <c:pt idx="136">
                        <c:v>-1.8738426127998022</c:v>
                      </c:pt>
                      <c:pt idx="137">
                        <c:v>-1.8738426127998022</c:v>
                      </c:pt>
                      <c:pt idx="138">
                        <c:v>4.4657536191680656</c:v>
                      </c:pt>
                      <c:pt idx="139">
                        <c:v>3.2663476699090546</c:v>
                      </c:pt>
                      <c:pt idx="140">
                        <c:v>3.2663476699090337</c:v>
                      </c:pt>
                      <c:pt idx="141">
                        <c:v>2.9918189868377469</c:v>
                      </c:pt>
                      <c:pt idx="142">
                        <c:v>2.9918189868377469</c:v>
                      </c:pt>
                      <c:pt idx="143">
                        <c:v>-3.9236700786673904</c:v>
                      </c:pt>
                      <c:pt idx="144">
                        <c:v>2.4947251861188149</c:v>
                      </c:pt>
                      <c:pt idx="145">
                        <c:v>2.4947251861188149</c:v>
                      </c:pt>
                      <c:pt idx="146">
                        <c:v>2.9893683779019011</c:v>
                      </c:pt>
                      <c:pt idx="147">
                        <c:v>2.9542421962852798</c:v>
                      </c:pt>
                      <c:pt idx="148">
                        <c:v>2.9192849304751167</c:v>
                      </c:pt>
                      <c:pt idx="149">
                        <c:v>3.2663476699090159</c:v>
                      </c:pt>
                      <c:pt idx="150">
                        <c:v>3.266347669909027</c:v>
                      </c:pt>
                      <c:pt idx="151">
                        <c:v>3.074251968379734</c:v>
                      </c:pt>
                      <c:pt idx="152">
                        <c:v>3.4133832004329951</c:v>
                      </c:pt>
                      <c:pt idx="153">
                        <c:v>4.2023735142928205</c:v>
                      </c:pt>
                      <c:pt idx="154">
                        <c:v>1.2320432541186981</c:v>
                      </c:pt>
                      <c:pt idx="155">
                        <c:v>3.3646841921636015</c:v>
                      </c:pt>
                      <c:pt idx="156">
                        <c:v>-0.21383098173018361</c:v>
                      </c:pt>
                      <c:pt idx="157">
                        <c:v>-0.21383098173018361</c:v>
                      </c:pt>
                      <c:pt idx="158">
                        <c:v>-0.21383098173018361</c:v>
                      </c:pt>
                      <c:pt idx="159">
                        <c:v>-3.6504587307326051</c:v>
                      </c:pt>
                      <c:pt idx="160">
                        <c:v>3.2664548438781749</c:v>
                      </c:pt>
                      <c:pt idx="161">
                        <c:v>3.3646841921636015</c:v>
                      </c:pt>
                      <c:pt idx="162">
                        <c:v>9.1686272527283652</c:v>
                      </c:pt>
                      <c:pt idx="163">
                        <c:v>3.7419988826521893</c:v>
                      </c:pt>
                      <c:pt idx="164">
                        <c:v>5.7342079689546805</c:v>
                      </c:pt>
                      <c:pt idx="165">
                        <c:v>5.7342079689546805</c:v>
                      </c:pt>
                      <c:pt idx="166">
                        <c:v>2.8763036315924237</c:v>
                      </c:pt>
                      <c:pt idx="167">
                        <c:v>-1.2606523769232003</c:v>
                      </c:pt>
                      <c:pt idx="168">
                        <c:v>4.9229385158653098</c:v>
                      </c:pt>
                      <c:pt idx="169">
                        <c:v>2.4766222001213647</c:v>
                      </c:pt>
                      <c:pt idx="170">
                        <c:v>4.7620818002517531</c:v>
                      </c:pt>
                      <c:pt idx="171">
                        <c:v>-1.8738426127998653</c:v>
                      </c:pt>
                      <c:pt idx="172">
                        <c:v>4.2883448047044661</c:v>
                      </c:pt>
                      <c:pt idx="173">
                        <c:v>2.1624905269324026</c:v>
                      </c:pt>
                      <c:pt idx="174">
                        <c:v>2.1624905269324026</c:v>
                      </c:pt>
                      <c:pt idx="175">
                        <c:v>2.3625297721364364</c:v>
                      </c:pt>
                      <c:pt idx="176">
                        <c:v>2.3622196636750492</c:v>
                      </c:pt>
                      <c:pt idx="177">
                        <c:v>4.2057992968232272</c:v>
                      </c:pt>
                      <c:pt idx="178">
                        <c:v>2.8517525884726642</c:v>
                      </c:pt>
                      <c:pt idx="179">
                        <c:v>2.8827854378957536</c:v>
                      </c:pt>
                      <c:pt idx="180">
                        <c:v>2.763005491057704</c:v>
                      </c:pt>
                      <c:pt idx="181">
                        <c:v>9.3081591355016771E-2</c:v>
                      </c:pt>
                      <c:pt idx="182">
                        <c:v>4.4395919333316565</c:v>
                      </c:pt>
                      <c:pt idx="183">
                        <c:v>4.3399923663289579</c:v>
                      </c:pt>
                      <c:pt idx="184">
                        <c:v>3.2638583978913487</c:v>
                      </c:pt>
                      <c:pt idx="185">
                        <c:v>4.4795642985479445</c:v>
                      </c:pt>
                      <c:pt idx="186">
                        <c:v>4.4795642985479445</c:v>
                      </c:pt>
                      <c:pt idx="187">
                        <c:v>1.9004271836781579</c:v>
                      </c:pt>
                      <c:pt idx="188">
                        <c:v>1.9004271836781579</c:v>
                      </c:pt>
                      <c:pt idx="189">
                        <c:v>1.9004271836781579</c:v>
                      </c:pt>
                      <c:pt idx="190">
                        <c:v>1.9004271836781579</c:v>
                      </c:pt>
                      <c:pt idx="191">
                        <c:v>1.9004271836781579</c:v>
                      </c:pt>
                      <c:pt idx="192">
                        <c:v>4.3575464492139107</c:v>
                      </c:pt>
                      <c:pt idx="193">
                        <c:v>4.3575464492139107</c:v>
                      </c:pt>
                      <c:pt idx="194">
                        <c:v>3.2394410000956171</c:v>
                      </c:pt>
                      <c:pt idx="195">
                        <c:v>3.2394410000956171</c:v>
                      </c:pt>
                      <c:pt idx="196">
                        <c:v>4.2709796253282457</c:v>
                      </c:pt>
                      <c:pt idx="197">
                        <c:v>3.6239860420255972</c:v>
                      </c:pt>
                      <c:pt idx="198">
                        <c:v>-3.9654852488717238</c:v>
                      </c:pt>
                      <c:pt idx="199">
                        <c:v>2.5957778880450295</c:v>
                      </c:pt>
                      <c:pt idx="200">
                        <c:v>2.5957778880450295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DE6-4DFF-A56E-7A409DFB5F37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Stations!$P$3</c15:sqref>
                        </c15:formulaRef>
                      </c:ext>
                    </c:extLst>
                    <c:strCache>
                      <c:ptCount val="1"/>
                      <c:pt idx="0">
                        <c:v>YRS Nodal Price 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Stations!$L$4:$L$204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3</c:v>
                      </c:pt>
                      <c:pt idx="1">
                        <c:v>6</c:v>
                      </c:pt>
                      <c:pt idx="2">
                        <c:v>20</c:v>
                      </c:pt>
                      <c:pt idx="3">
                        <c:v>7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12</c:v>
                      </c:pt>
                      <c:pt idx="7">
                        <c:v>12</c:v>
                      </c:pt>
                      <c:pt idx="8">
                        <c:v>20</c:v>
                      </c:pt>
                      <c:pt idx="9">
                        <c:v>4</c:v>
                      </c:pt>
                      <c:pt idx="10">
                        <c:v>4</c:v>
                      </c:pt>
                      <c:pt idx="11">
                        <c:v>18</c:v>
                      </c:pt>
                      <c:pt idx="12">
                        <c:v>18</c:v>
                      </c:pt>
                      <c:pt idx="13">
                        <c:v>12</c:v>
                      </c:pt>
                      <c:pt idx="14">
                        <c:v>3</c:v>
                      </c:pt>
                      <c:pt idx="15">
                        <c:v>12</c:v>
                      </c:pt>
                      <c:pt idx="16">
                        <c:v>12</c:v>
                      </c:pt>
                      <c:pt idx="17">
                        <c:v>15</c:v>
                      </c:pt>
                      <c:pt idx="18">
                        <c:v>18</c:v>
                      </c:pt>
                      <c:pt idx="19">
                        <c:v>18</c:v>
                      </c:pt>
                      <c:pt idx="20">
                        <c:v>20</c:v>
                      </c:pt>
                      <c:pt idx="21">
                        <c:v>20</c:v>
                      </c:pt>
                      <c:pt idx="22">
                        <c:v>21</c:v>
                      </c:pt>
                      <c:pt idx="23">
                        <c:v>21</c:v>
                      </c:pt>
                      <c:pt idx="24">
                        <c:v>21</c:v>
                      </c:pt>
                      <c:pt idx="25">
                        <c:v>21</c:v>
                      </c:pt>
                      <c:pt idx="26">
                        <c:v>21</c:v>
                      </c:pt>
                      <c:pt idx="27">
                        <c:v>21</c:v>
                      </c:pt>
                      <c:pt idx="28">
                        <c:v>21</c:v>
                      </c:pt>
                      <c:pt idx="29">
                        <c:v>17</c:v>
                      </c:pt>
                      <c:pt idx="30">
                        <c:v>17</c:v>
                      </c:pt>
                      <c:pt idx="31">
                        <c:v>21</c:v>
                      </c:pt>
                      <c:pt idx="32">
                        <c:v>3</c:v>
                      </c:pt>
                      <c:pt idx="33">
                        <c:v>3</c:v>
                      </c:pt>
                      <c:pt idx="34">
                        <c:v>13</c:v>
                      </c:pt>
                      <c:pt idx="35">
                        <c:v>13</c:v>
                      </c:pt>
                      <c:pt idx="36">
                        <c:v>6</c:v>
                      </c:pt>
                      <c:pt idx="37">
                        <c:v>18</c:v>
                      </c:pt>
                      <c:pt idx="38">
                        <c:v>18</c:v>
                      </c:pt>
                      <c:pt idx="39">
                        <c:v>6</c:v>
                      </c:pt>
                      <c:pt idx="40">
                        <c:v>6</c:v>
                      </c:pt>
                      <c:pt idx="41">
                        <c:v>21</c:v>
                      </c:pt>
                      <c:pt idx="42">
                        <c:v>17</c:v>
                      </c:pt>
                      <c:pt idx="43">
                        <c:v>19</c:v>
                      </c:pt>
                      <c:pt idx="44">
                        <c:v>11</c:v>
                      </c:pt>
                      <c:pt idx="45">
                        <c:v>11</c:v>
                      </c:pt>
                      <c:pt idx="46">
                        <c:v>10</c:v>
                      </c:pt>
                      <c:pt idx="47">
                        <c:v>13</c:v>
                      </c:pt>
                      <c:pt idx="48">
                        <c:v>13</c:v>
                      </c:pt>
                      <c:pt idx="49">
                        <c:v>13</c:v>
                      </c:pt>
                      <c:pt idx="50">
                        <c:v>6</c:v>
                      </c:pt>
                      <c:pt idx="51">
                        <c:v>6</c:v>
                      </c:pt>
                      <c:pt idx="52">
                        <c:v>12</c:v>
                      </c:pt>
                      <c:pt idx="53">
                        <c:v>19</c:v>
                      </c:pt>
                      <c:pt idx="54">
                        <c:v>18</c:v>
                      </c:pt>
                      <c:pt idx="55">
                        <c:v>3</c:v>
                      </c:pt>
                      <c:pt idx="56">
                        <c:v>3</c:v>
                      </c:pt>
                      <c:pt idx="57">
                        <c:v>1</c:v>
                      </c:pt>
                      <c:pt idx="58">
                        <c:v>17</c:v>
                      </c:pt>
                      <c:pt idx="59">
                        <c:v>18</c:v>
                      </c:pt>
                      <c:pt idx="60">
                        <c:v>18</c:v>
                      </c:pt>
                      <c:pt idx="61">
                        <c:v>13</c:v>
                      </c:pt>
                      <c:pt idx="62">
                        <c:v>13</c:v>
                      </c:pt>
                      <c:pt idx="63">
                        <c:v>13</c:v>
                      </c:pt>
                      <c:pt idx="64">
                        <c:v>13</c:v>
                      </c:pt>
                      <c:pt idx="65">
                        <c:v>21</c:v>
                      </c:pt>
                      <c:pt idx="66">
                        <c:v>12</c:v>
                      </c:pt>
                      <c:pt idx="67">
                        <c:v>12</c:v>
                      </c:pt>
                      <c:pt idx="68">
                        <c:v>6</c:v>
                      </c:pt>
                      <c:pt idx="69">
                        <c:v>17</c:v>
                      </c:pt>
                      <c:pt idx="70">
                        <c:v>5</c:v>
                      </c:pt>
                      <c:pt idx="71">
                        <c:v>3</c:v>
                      </c:pt>
                      <c:pt idx="72">
                        <c:v>14</c:v>
                      </c:pt>
                      <c:pt idx="73">
                        <c:v>14</c:v>
                      </c:pt>
                      <c:pt idx="74">
                        <c:v>6</c:v>
                      </c:pt>
                      <c:pt idx="75">
                        <c:v>6</c:v>
                      </c:pt>
                      <c:pt idx="76">
                        <c:v>13</c:v>
                      </c:pt>
                      <c:pt idx="77">
                        <c:v>4</c:v>
                      </c:pt>
                      <c:pt idx="78">
                        <c:v>20</c:v>
                      </c:pt>
                      <c:pt idx="79">
                        <c:v>20</c:v>
                      </c:pt>
                      <c:pt idx="80">
                        <c:v>9</c:v>
                      </c:pt>
                      <c:pt idx="81">
                        <c:v>18</c:v>
                      </c:pt>
                      <c:pt idx="82">
                        <c:v>3</c:v>
                      </c:pt>
                      <c:pt idx="83">
                        <c:v>6</c:v>
                      </c:pt>
                      <c:pt idx="84">
                        <c:v>12</c:v>
                      </c:pt>
                      <c:pt idx="85">
                        <c:v>12</c:v>
                      </c:pt>
                      <c:pt idx="86">
                        <c:v>4</c:v>
                      </c:pt>
                      <c:pt idx="87">
                        <c:v>4</c:v>
                      </c:pt>
                      <c:pt idx="88">
                        <c:v>12</c:v>
                      </c:pt>
                      <c:pt idx="89">
                        <c:v>12</c:v>
                      </c:pt>
                      <c:pt idx="90">
                        <c:v>12</c:v>
                      </c:pt>
                      <c:pt idx="91">
                        <c:v>12</c:v>
                      </c:pt>
                      <c:pt idx="92">
                        <c:v>12</c:v>
                      </c:pt>
                      <c:pt idx="93">
                        <c:v>12</c:v>
                      </c:pt>
                      <c:pt idx="94">
                        <c:v>2</c:v>
                      </c:pt>
                      <c:pt idx="95">
                        <c:v>21</c:v>
                      </c:pt>
                      <c:pt idx="96">
                        <c:v>21</c:v>
                      </c:pt>
                      <c:pt idx="97">
                        <c:v>17</c:v>
                      </c:pt>
                      <c:pt idx="98">
                        <c:v>3</c:v>
                      </c:pt>
                      <c:pt idx="99">
                        <c:v>3</c:v>
                      </c:pt>
                      <c:pt idx="100">
                        <c:v>10</c:v>
                      </c:pt>
                      <c:pt idx="101">
                        <c:v>16</c:v>
                      </c:pt>
                      <c:pt idx="102">
                        <c:v>16</c:v>
                      </c:pt>
                      <c:pt idx="103">
                        <c:v>10</c:v>
                      </c:pt>
                      <c:pt idx="104">
                        <c:v>14</c:v>
                      </c:pt>
                      <c:pt idx="105">
                        <c:v>15</c:v>
                      </c:pt>
                      <c:pt idx="106">
                        <c:v>15</c:v>
                      </c:pt>
                      <c:pt idx="107">
                        <c:v>15</c:v>
                      </c:pt>
                      <c:pt idx="108">
                        <c:v>16</c:v>
                      </c:pt>
                      <c:pt idx="109">
                        <c:v>18</c:v>
                      </c:pt>
                      <c:pt idx="110">
                        <c:v>18</c:v>
                      </c:pt>
                      <c:pt idx="111">
                        <c:v>16</c:v>
                      </c:pt>
                      <c:pt idx="112">
                        <c:v>16</c:v>
                      </c:pt>
                      <c:pt idx="113">
                        <c:v>16</c:v>
                      </c:pt>
                      <c:pt idx="114">
                        <c:v>16</c:v>
                      </c:pt>
                      <c:pt idx="115">
                        <c:v>16</c:v>
                      </c:pt>
                      <c:pt idx="116">
                        <c:v>17</c:v>
                      </c:pt>
                      <c:pt idx="117">
                        <c:v>19</c:v>
                      </c:pt>
                      <c:pt idx="118">
                        <c:v>10</c:v>
                      </c:pt>
                      <c:pt idx="119">
                        <c:v>18</c:v>
                      </c:pt>
                      <c:pt idx="120">
                        <c:v>16</c:v>
                      </c:pt>
                      <c:pt idx="121">
                        <c:v>4</c:v>
                      </c:pt>
                      <c:pt idx="122">
                        <c:v>18</c:v>
                      </c:pt>
                      <c:pt idx="123">
                        <c:v>18</c:v>
                      </c:pt>
                      <c:pt idx="124">
                        <c:v>21</c:v>
                      </c:pt>
                      <c:pt idx="125">
                        <c:v>12</c:v>
                      </c:pt>
                      <c:pt idx="126">
                        <c:v>18</c:v>
                      </c:pt>
                      <c:pt idx="127">
                        <c:v>18</c:v>
                      </c:pt>
                      <c:pt idx="128">
                        <c:v>18</c:v>
                      </c:pt>
                      <c:pt idx="129">
                        <c:v>18</c:v>
                      </c:pt>
                      <c:pt idx="130">
                        <c:v>18</c:v>
                      </c:pt>
                      <c:pt idx="131">
                        <c:v>21</c:v>
                      </c:pt>
                      <c:pt idx="132">
                        <c:v>6</c:v>
                      </c:pt>
                      <c:pt idx="133">
                        <c:v>13</c:v>
                      </c:pt>
                      <c:pt idx="134">
                        <c:v>16</c:v>
                      </c:pt>
                      <c:pt idx="135">
                        <c:v>19</c:v>
                      </c:pt>
                      <c:pt idx="136">
                        <c:v>18</c:v>
                      </c:pt>
                      <c:pt idx="137">
                        <c:v>18</c:v>
                      </c:pt>
                      <c:pt idx="138">
                        <c:v>3</c:v>
                      </c:pt>
                      <c:pt idx="139">
                        <c:v>6</c:v>
                      </c:pt>
                      <c:pt idx="140">
                        <c:v>6</c:v>
                      </c:pt>
                      <c:pt idx="141">
                        <c:v>12</c:v>
                      </c:pt>
                      <c:pt idx="142">
                        <c:v>12</c:v>
                      </c:pt>
                      <c:pt idx="143">
                        <c:v>20</c:v>
                      </c:pt>
                      <c:pt idx="144">
                        <c:v>16</c:v>
                      </c:pt>
                      <c:pt idx="145">
                        <c:v>16</c:v>
                      </c:pt>
                      <c:pt idx="146">
                        <c:v>13</c:v>
                      </c:pt>
                      <c:pt idx="147">
                        <c:v>4</c:v>
                      </c:pt>
                      <c:pt idx="148">
                        <c:v>14</c:v>
                      </c:pt>
                      <c:pt idx="149">
                        <c:v>6</c:v>
                      </c:pt>
                      <c:pt idx="150">
                        <c:v>6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9</c:v>
                      </c:pt>
                      <c:pt idx="154">
                        <c:v>18</c:v>
                      </c:pt>
                      <c:pt idx="155">
                        <c:v>3</c:v>
                      </c:pt>
                      <c:pt idx="156">
                        <c:v>18</c:v>
                      </c:pt>
                      <c:pt idx="157">
                        <c:v>18</c:v>
                      </c:pt>
                      <c:pt idx="158">
                        <c:v>18</c:v>
                      </c:pt>
                      <c:pt idx="159">
                        <c:v>20</c:v>
                      </c:pt>
                      <c:pt idx="160">
                        <c:v>6</c:v>
                      </c:pt>
                      <c:pt idx="161">
                        <c:v>3</c:v>
                      </c:pt>
                      <c:pt idx="162">
                        <c:v>20</c:v>
                      </c:pt>
                      <c:pt idx="163">
                        <c:v>20</c:v>
                      </c:pt>
                      <c:pt idx="164">
                        <c:v>20</c:v>
                      </c:pt>
                      <c:pt idx="165">
                        <c:v>20</c:v>
                      </c:pt>
                      <c:pt idx="166">
                        <c:v>18</c:v>
                      </c:pt>
                      <c:pt idx="167">
                        <c:v>21</c:v>
                      </c:pt>
                      <c:pt idx="168">
                        <c:v>18</c:v>
                      </c:pt>
                      <c:pt idx="169">
                        <c:v>20</c:v>
                      </c:pt>
                      <c:pt idx="170">
                        <c:v>18</c:v>
                      </c:pt>
                      <c:pt idx="171">
                        <c:v>18</c:v>
                      </c:pt>
                      <c:pt idx="172">
                        <c:v>8</c:v>
                      </c:pt>
                      <c:pt idx="173">
                        <c:v>17</c:v>
                      </c:pt>
                      <c:pt idx="174">
                        <c:v>17</c:v>
                      </c:pt>
                      <c:pt idx="175">
                        <c:v>16</c:v>
                      </c:pt>
                      <c:pt idx="176">
                        <c:v>16</c:v>
                      </c:pt>
                      <c:pt idx="177">
                        <c:v>17</c:v>
                      </c:pt>
                      <c:pt idx="178">
                        <c:v>2</c:v>
                      </c:pt>
                      <c:pt idx="179">
                        <c:v>3</c:v>
                      </c:pt>
                      <c:pt idx="180">
                        <c:v>1</c:v>
                      </c:pt>
                      <c:pt idx="181">
                        <c:v>20</c:v>
                      </c:pt>
                      <c:pt idx="182">
                        <c:v>18</c:v>
                      </c:pt>
                      <c:pt idx="183">
                        <c:v>18</c:v>
                      </c:pt>
                      <c:pt idx="184">
                        <c:v>13</c:v>
                      </c:pt>
                      <c:pt idx="185">
                        <c:v>20</c:v>
                      </c:pt>
                      <c:pt idx="186">
                        <c:v>20</c:v>
                      </c:pt>
                      <c:pt idx="187">
                        <c:v>18</c:v>
                      </c:pt>
                      <c:pt idx="188">
                        <c:v>18</c:v>
                      </c:pt>
                      <c:pt idx="189">
                        <c:v>18</c:v>
                      </c:pt>
                      <c:pt idx="190">
                        <c:v>18</c:v>
                      </c:pt>
                      <c:pt idx="191">
                        <c:v>18</c:v>
                      </c:pt>
                      <c:pt idx="192">
                        <c:v>18</c:v>
                      </c:pt>
                      <c:pt idx="193">
                        <c:v>18</c:v>
                      </c:pt>
                      <c:pt idx="194">
                        <c:v>13</c:v>
                      </c:pt>
                      <c:pt idx="195">
                        <c:v>13</c:v>
                      </c:pt>
                      <c:pt idx="196">
                        <c:v>20</c:v>
                      </c:pt>
                      <c:pt idx="197">
                        <c:v>20</c:v>
                      </c:pt>
                      <c:pt idx="198">
                        <c:v>20</c:v>
                      </c:pt>
                      <c:pt idx="199">
                        <c:v>10</c:v>
                      </c:pt>
                      <c:pt idx="200">
                        <c:v>10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Stations!$P$4:$P$204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15.304086915951819</c:v>
                      </c:pt>
                      <c:pt idx="1">
                        <c:v>19.33392116865835</c:v>
                      </c:pt>
                      <c:pt idx="2">
                        <c:v>-5.0972957967574315</c:v>
                      </c:pt>
                      <c:pt idx="3">
                        <c:v>12.336755147718261</c:v>
                      </c:pt>
                      <c:pt idx="4">
                        <c:v>19.516087145227363</c:v>
                      </c:pt>
                      <c:pt idx="5">
                        <c:v>11.711065153230308</c:v>
                      </c:pt>
                      <c:pt idx="6">
                        <c:v>10.443255299564111</c:v>
                      </c:pt>
                      <c:pt idx="7">
                        <c:v>10.443255299564111</c:v>
                      </c:pt>
                      <c:pt idx="8">
                        <c:v>-4.1404494884891845</c:v>
                      </c:pt>
                      <c:pt idx="9">
                        <c:v>17.292244259813277</c:v>
                      </c:pt>
                      <c:pt idx="10">
                        <c:v>17.295940305009289</c:v>
                      </c:pt>
                      <c:pt idx="11">
                        <c:v>0.9711722958394271</c:v>
                      </c:pt>
                      <c:pt idx="12">
                        <c:v>0.6868798541647595</c:v>
                      </c:pt>
                      <c:pt idx="13">
                        <c:v>10.66477283802589</c:v>
                      </c:pt>
                      <c:pt idx="14">
                        <c:v>15.395773108174007</c:v>
                      </c:pt>
                      <c:pt idx="15">
                        <c:v>13.354285567071519</c:v>
                      </c:pt>
                      <c:pt idx="16">
                        <c:v>13.711956127003534</c:v>
                      </c:pt>
                      <c:pt idx="17">
                        <c:v>5.3692538842393303</c:v>
                      </c:pt>
                      <c:pt idx="18">
                        <c:v>2.4041955799411294</c:v>
                      </c:pt>
                      <c:pt idx="19">
                        <c:v>2.4041955799411294</c:v>
                      </c:pt>
                      <c:pt idx="20">
                        <c:v>-0.71539676376724015</c:v>
                      </c:pt>
                      <c:pt idx="21">
                        <c:v>-0.71539676376724015</c:v>
                      </c:pt>
                      <c:pt idx="22">
                        <c:v>1.9914259644912786</c:v>
                      </c:pt>
                      <c:pt idx="23">
                        <c:v>2.3836749079105655</c:v>
                      </c:pt>
                      <c:pt idx="24">
                        <c:v>2.3836749079105655</c:v>
                      </c:pt>
                      <c:pt idx="25">
                        <c:v>2.3836749079105655</c:v>
                      </c:pt>
                      <c:pt idx="26">
                        <c:v>0.52813930046538748</c:v>
                      </c:pt>
                      <c:pt idx="27">
                        <c:v>0.52813930046538748</c:v>
                      </c:pt>
                      <c:pt idx="28">
                        <c:v>3.6685623173769222</c:v>
                      </c:pt>
                      <c:pt idx="29">
                        <c:v>1.6553366977395281</c:v>
                      </c:pt>
                      <c:pt idx="30">
                        <c:v>1.6553366977395281</c:v>
                      </c:pt>
                      <c:pt idx="31">
                        <c:v>3.4359671833119076</c:v>
                      </c:pt>
                      <c:pt idx="32">
                        <c:v>14.040756252044227</c:v>
                      </c:pt>
                      <c:pt idx="33">
                        <c:v>14.040756252044227</c:v>
                      </c:pt>
                      <c:pt idx="34">
                        <c:v>11.201855990030944</c:v>
                      </c:pt>
                      <c:pt idx="35">
                        <c:v>11.201855990030944</c:v>
                      </c:pt>
                      <c:pt idx="36">
                        <c:v>19.33392116865835</c:v>
                      </c:pt>
                      <c:pt idx="37">
                        <c:v>1.1938859529921646</c:v>
                      </c:pt>
                      <c:pt idx="38">
                        <c:v>1.1938859529921646</c:v>
                      </c:pt>
                      <c:pt idx="39">
                        <c:v>20.820420117713105</c:v>
                      </c:pt>
                      <c:pt idx="40">
                        <c:v>20.820420117713105</c:v>
                      </c:pt>
                      <c:pt idx="41">
                        <c:v>1.8146709164672823</c:v>
                      </c:pt>
                      <c:pt idx="42">
                        <c:v>0.1323268306791365</c:v>
                      </c:pt>
                      <c:pt idx="43">
                        <c:v>-3.4775421995185463</c:v>
                      </c:pt>
                      <c:pt idx="44">
                        <c:v>15.24482028974467</c:v>
                      </c:pt>
                      <c:pt idx="45">
                        <c:v>15.24482028974467</c:v>
                      </c:pt>
                      <c:pt idx="46">
                        <c:v>12.225002436439498</c:v>
                      </c:pt>
                      <c:pt idx="47">
                        <c:v>10.92052049245353</c:v>
                      </c:pt>
                      <c:pt idx="48">
                        <c:v>10.92052049245353</c:v>
                      </c:pt>
                      <c:pt idx="49">
                        <c:v>10.92052049245353</c:v>
                      </c:pt>
                      <c:pt idx="50">
                        <c:v>19.516087145227374</c:v>
                      </c:pt>
                      <c:pt idx="51">
                        <c:v>19.516087145227374</c:v>
                      </c:pt>
                      <c:pt idx="52">
                        <c:v>10.66477283802589</c:v>
                      </c:pt>
                      <c:pt idx="53">
                        <c:v>-3.5764659430397789</c:v>
                      </c:pt>
                      <c:pt idx="54">
                        <c:v>2.6354911082517174</c:v>
                      </c:pt>
                      <c:pt idx="55">
                        <c:v>16.595022919956033</c:v>
                      </c:pt>
                      <c:pt idx="56">
                        <c:v>16.595022919956033</c:v>
                      </c:pt>
                      <c:pt idx="57">
                        <c:v>28.753898430877673</c:v>
                      </c:pt>
                      <c:pt idx="58">
                        <c:v>-1.9488382591179347</c:v>
                      </c:pt>
                      <c:pt idx="59">
                        <c:v>1.9491813479591822</c:v>
                      </c:pt>
                      <c:pt idx="60">
                        <c:v>1.9491813479591822</c:v>
                      </c:pt>
                      <c:pt idx="61">
                        <c:v>11.56381896580589</c:v>
                      </c:pt>
                      <c:pt idx="62">
                        <c:v>11.56381896580589</c:v>
                      </c:pt>
                      <c:pt idx="63">
                        <c:v>11.56381896580589</c:v>
                      </c:pt>
                      <c:pt idx="64">
                        <c:v>11.56381896580589</c:v>
                      </c:pt>
                      <c:pt idx="65">
                        <c:v>2.9616267390638322</c:v>
                      </c:pt>
                      <c:pt idx="66">
                        <c:v>10.664772838025959</c:v>
                      </c:pt>
                      <c:pt idx="67">
                        <c:v>10.664772838025959</c:v>
                      </c:pt>
                      <c:pt idx="68">
                        <c:v>19.33392116865835</c:v>
                      </c:pt>
                      <c:pt idx="69">
                        <c:v>-0.33173605979251825</c:v>
                      </c:pt>
                      <c:pt idx="70">
                        <c:v>19.506872668825274</c:v>
                      </c:pt>
                      <c:pt idx="71">
                        <c:v>14.9851115812244</c:v>
                      </c:pt>
                      <c:pt idx="72">
                        <c:v>6.8516747034741954</c:v>
                      </c:pt>
                      <c:pt idx="73">
                        <c:v>6.8516747034741954</c:v>
                      </c:pt>
                      <c:pt idx="74">
                        <c:v>19.218352313671005</c:v>
                      </c:pt>
                      <c:pt idx="75">
                        <c:v>19.218352313671005</c:v>
                      </c:pt>
                      <c:pt idx="76">
                        <c:v>11.08157612569136</c:v>
                      </c:pt>
                      <c:pt idx="77">
                        <c:v>17.921440021494185</c:v>
                      </c:pt>
                      <c:pt idx="78">
                        <c:v>-3.5868889855595003</c:v>
                      </c:pt>
                      <c:pt idx="79">
                        <c:v>-3.5868889855595003</c:v>
                      </c:pt>
                      <c:pt idx="80">
                        <c:v>11.111022616001151</c:v>
                      </c:pt>
                      <c:pt idx="81">
                        <c:v>0.30343346453450737</c:v>
                      </c:pt>
                      <c:pt idx="82">
                        <c:v>14.552566694243847</c:v>
                      </c:pt>
                      <c:pt idx="83">
                        <c:v>19.333921168658403</c:v>
                      </c:pt>
                      <c:pt idx="84">
                        <c:v>12.127681105215652</c:v>
                      </c:pt>
                      <c:pt idx="85">
                        <c:v>12.127681105215652</c:v>
                      </c:pt>
                      <c:pt idx="86">
                        <c:v>17.292335007098178</c:v>
                      </c:pt>
                      <c:pt idx="87">
                        <c:v>17.295940305009289</c:v>
                      </c:pt>
                      <c:pt idx="88">
                        <c:v>10.664772838025959</c:v>
                      </c:pt>
                      <c:pt idx="89">
                        <c:v>10.664772838025959</c:v>
                      </c:pt>
                      <c:pt idx="90">
                        <c:v>10.664772838025959</c:v>
                      </c:pt>
                      <c:pt idx="91">
                        <c:v>10.664772838025959</c:v>
                      </c:pt>
                      <c:pt idx="92">
                        <c:v>10.664772838025959</c:v>
                      </c:pt>
                      <c:pt idx="93">
                        <c:v>10.664772838025959</c:v>
                      </c:pt>
                      <c:pt idx="94">
                        <c:v>24.986502449393218</c:v>
                      </c:pt>
                      <c:pt idx="95">
                        <c:v>3.2918961095852115</c:v>
                      </c:pt>
                      <c:pt idx="96">
                        <c:v>3.2918961095852115</c:v>
                      </c:pt>
                      <c:pt idx="97">
                        <c:v>-0.98850642045995507</c:v>
                      </c:pt>
                      <c:pt idx="98">
                        <c:v>14.507361052692548</c:v>
                      </c:pt>
                      <c:pt idx="99">
                        <c:v>14.344694561734977</c:v>
                      </c:pt>
                      <c:pt idx="100">
                        <c:v>10.585308412785189</c:v>
                      </c:pt>
                      <c:pt idx="101">
                        <c:v>3.9564443488570702</c:v>
                      </c:pt>
                      <c:pt idx="102">
                        <c:v>3.9564443488570702</c:v>
                      </c:pt>
                      <c:pt idx="103">
                        <c:v>12.298048085824458</c:v>
                      </c:pt>
                      <c:pt idx="104">
                        <c:v>7.9094273620072117</c:v>
                      </c:pt>
                      <c:pt idx="105">
                        <c:v>6.6379492696594022</c:v>
                      </c:pt>
                      <c:pt idx="106">
                        <c:v>6.6379492696594022</c:v>
                      </c:pt>
                      <c:pt idx="107">
                        <c:v>6.6379492696594022</c:v>
                      </c:pt>
                      <c:pt idx="108">
                        <c:v>4.3253083387666695</c:v>
                      </c:pt>
                      <c:pt idx="109">
                        <c:v>1.9385124546538453</c:v>
                      </c:pt>
                      <c:pt idx="110">
                        <c:v>1.9385124546538453</c:v>
                      </c:pt>
                      <c:pt idx="111">
                        <c:v>5.895847582983353</c:v>
                      </c:pt>
                      <c:pt idx="112">
                        <c:v>5.895847582983353</c:v>
                      </c:pt>
                      <c:pt idx="113">
                        <c:v>5.895847582983353</c:v>
                      </c:pt>
                      <c:pt idx="114">
                        <c:v>5.895847582983353</c:v>
                      </c:pt>
                      <c:pt idx="115">
                        <c:v>5.895847582983353</c:v>
                      </c:pt>
                      <c:pt idx="116">
                        <c:v>-0.51103417312041943</c:v>
                      </c:pt>
                      <c:pt idx="117">
                        <c:v>-4.9904221139931844</c:v>
                      </c:pt>
                      <c:pt idx="118">
                        <c:v>11.155583842185992</c:v>
                      </c:pt>
                      <c:pt idx="119">
                        <c:v>1.8086333525758433</c:v>
                      </c:pt>
                      <c:pt idx="120">
                        <c:v>7.1897584932002889</c:v>
                      </c:pt>
                      <c:pt idx="121">
                        <c:v>17.292335007098149</c:v>
                      </c:pt>
                      <c:pt idx="122">
                        <c:v>1.2465141636691202</c:v>
                      </c:pt>
                      <c:pt idx="123">
                        <c:v>1.2465141636691202</c:v>
                      </c:pt>
                      <c:pt idx="124">
                        <c:v>3.2241439873943802</c:v>
                      </c:pt>
                      <c:pt idx="125">
                        <c:v>10.443255299564088</c:v>
                      </c:pt>
                      <c:pt idx="126">
                        <c:v>1.8607298079993202</c:v>
                      </c:pt>
                      <c:pt idx="127">
                        <c:v>1.8607298079993202</c:v>
                      </c:pt>
                      <c:pt idx="128">
                        <c:v>1.8607298079993202</c:v>
                      </c:pt>
                      <c:pt idx="129">
                        <c:v>1.8607298079993202</c:v>
                      </c:pt>
                      <c:pt idx="130">
                        <c:v>1.8607298079993202</c:v>
                      </c:pt>
                      <c:pt idx="131">
                        <c:v>2.956853315861109</c:v>
                      </c:pt>
                      <c:pt idx="132">
                        <c:v>19.516087145227363</c:v>
                      </c:pt>
                      <c:pt idx="133">
                        <c:v>12.127681105215652</c:v>
                      </c:pt>
                      <c:pt idx="134">
                        <c:v>3.9564443488570702</c:v>
                      </c:pt>
                      <c:pt idx="135">
                        <c:v>-6.0516851609134905</c:v>
                      </c:pt>
                      <c:pt idx="136">
                        <c:v>4.750573606718012</c:v>
                      </c:pt>
                      <c:pt idx="137">
                        <c:v>4.750573606718012</c:v>
                      </c:pt>
                      <c:pt idx="138">
                        <c:v>14.552566694243847</c:v>
                      </c:pt>
                      <c:pt idx="139">
                        <c:v>20.820420117713056</c:v>
                      </c:pt>
                      <c:pt idx="140">
                        <c:v>20.820420117713052</c:v>
                      </c:pt>
                      <c:pt idx="141">
                        <c:v>10.443255299564088</c:v>
                      </c:pt>
                      <c:pt idx="142">
                        <c:v>10.443255299564088</c:v>
                      </c:pt>
                      <c:pt idx="143">
                        <c:v>-3.4796155636818225</c:v>
                      </c:pt>
                      <c:pt idx="144">
                        <c:v>5.7885294067594808</c:v>
                      </c:pt>
                      <c:pt idx="145">
                        <c:v>5.7885294067594808</c:v>
                      </c:pt>
                      <c:pt idx="146">
                        <c:v>12.127681105215652</c:v>
                      </c:pt>
                      <c:pt idx="147">
                        <c:v>17.292244259813277</c:v>
                      </c:pt>
                      <c:pt idx="148">
                        <c:v>7.9094273620072117</c:v>
                      </c:pt>
                      <c:pt idx="149">
                        <c:v>20.820420117713095</c:v>
                      </c:pt>
                      <c:pt idx="150">
                        <c:v>20.820420117713113</c:v>
                      </c:pt>
                      <c:pt idx="151">
                        <c:v>29.93478147601574</c:v>
                      </c:pt>
                      <c:pt idx="152">
                        <c:v>29.6177428925632</c:v>
                      </c:pt>
                      <c:pt idx="153">
                        <c:v>11.110964585441589</c:v>
                      </c:pt>
                      <c:pt idx="154">
                        <c:v>1.2604969832135651</c:v>
                      </c:pt>
                      <c:pt idx="155">
                        <c:v>13.194663846213579</c:v>
                      </c:pt>
                      <c:pt idx="156">
                        <c:v>1.6330076697483011</c:v>
                      </c:pt>
                      <c:pt idx="157">
                        <c:v>1.6330076697483011</c:v>
                      </c:pt>
                      <c:pt idx="158">
                        <c:v>1.6330076697483011</c:v>
                      </c:pt>
                      <c:pt idx="159">
                        <c:v>-3.4346299351524867</c:v>
                      </c:pt>
                      <c:pt idx="160">
                        <c:v>20.820534309437331</c:v>
                      </c:pt>
                      <c:pt idx="161">
                        <c:v>13.194663846213579</c:v>
                      </c:pt>
                      <c:pt idx="162">
                        <c:v>-4.5817651085461</c:v>
                      </c:pt>
                      <c:pt idx="163">
                        <c:v>-1.9490807843084237</c:v>
                      </c:pt>
                      <c:pt idx="164">
                        <c:v>-4.6641860957070493</c:v>
                      </c:pt>
                      <c:pt idx="165">
                        <c:v>-4.6641860957070493</c:v>
                      </c:pt>
                      <c:pt idx="166">
                        <c:v>1.7803951198761869</c:v>
                      </c:pt>
                      <c:pt idx="167">
                        <c:v>0.51436119710935135</c:v>
                      </c:pt>
                      <c:pt idx="168">
                        <c:v>1.9385124546538453</c:v>
                      </c:pt>
                      <c:pt idx="169">
                        <c:v>3.1264889009169101</c:v>
                      </c:pt>
                      <c:pt idx="170">
                        <c:v>1.6790979874349967</c:v>
                      </c:pt>
                      <c:pt idx="171">
                        <c:v>3.5814151134143062</c:v>
                      </c:pt>
                      <c:pt idx="172">
                        <c:v>13.724151306486947</c:v>
                      </c:pt>
                      <c:pt idx="173">
                        <c:v>0.80328583134705811</c:v>
                      </c:pt>
                      <c:pt idx="174">
                        <c:v>0.80328583134705811</c:v>
                      </c:pt>
                      <c:pt idx="175">
                        <c:v>5.235628343632718</c:v>
                      </c:pt>
                      <c:pt idx="176">
                        <c:v>5.1771007335218986</c:v>
                      </c:pt>
                      <c:pt idx="177">
                        <c:v>-0.71356914405133065</c:v>
                      </c:pt>
                      <c:pt idx="178">
                        <c:v>24.410373619230075</c:v>
                      </c:pt>
                      <c:pt idx="179">
                        <c:v>15.594354563885085</c:v>
                      </c:pt>
                      <c:pt idx="180">
                        <c:v>27.643394694272502</c:v>
                      </c:pt>
                      <c:pt idx="181">
                        <c:v>-1.2163692787511795</c:v>
                      </c:pt>
                      <c:pt idx="182">
                        <c:v>0.50712836013982576</c:v>
                      </c:pt>
                      <c:pt idx="183">
                        <c:v>0.52136343323608803</c:v>
                      </c:pt>
                      <c:pt idx="184">
                        <c:v>10.532137187411271</c:v>
                      </c:pt>
                      <c:pt idx="185">
                        <c:v>-4.989771527129804</c:v>
                      </c:pt>
                      <c:pt idx="186">
                        <c:v>-4.989771527129804</c:v>
                      </c:pt>
                      <c:pt idx="187">
                        <c:v>0.847242940339063</c:v>
                      </c:pt>
                      <c:pt idx="188">
                        <c:v>0.847242940339063</c:v>
                      </c:pt>
                      <c:pt idx="189">
                        <c:v>0.847242940339063</c:v>
                      </c:pt>
                      <c:pt idx="190">
                        <c:v>0.847242940339063</c:v>
                      </c:pt>
                      <c:pt idx="191">
                        <c:v>0.847242940339063</c:v>
                      </c:pt>
                      <c:pt idx="192">
                        <c:v>0.40809479666173543</c:v>
                      </c:pt>
                      <c:pt idx="193">
                        <c:v>0.40809479666173543</c:v>
                      </c:pt>
                      <c:pt idx="194">
                        <c:v>10.920520492453553</c:v>
                      </c:pt>
                      <c:pt idx="195">
                        <c:v>10.920520492453553</c:v>
                      </c:pt>
                      <c:pt idx="196">
                        <c:v>-4.9797223776726911</c:v>
                      </c:pt>
                      <c:pt idx="197">
                        <c:v>-2.3522312526875573</c:v>
                      </c:pt>
                      <c:pt idx="198">
                        <c:v>1.1153112464007762</c:v>
                      </c:pt>
                      <c:pt idx="199">
                        <c:v>10.802940024807038</c:v>
                      </c:pt>
                      <c:pt idx="200">
                        <c:v>10.802940024807038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DE6-4DFF-A56E-7A409DFB5F37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Stations!$Q$3</c15:sqref>
                        </c15:formulaRef>
                      </c:ext>
                    </c:extLst>
                    <c:strCache>
                      <c:ptCount val="1"/>
                      <c:pt idx="0">
                        <c:v>YRNS Nodal Price 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Stations!$L$4:$L$204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3</c:v>
                      </c:pt>
                      <c:pt idx="1">
                        <c:v>6</c:v>
                      </c:pt>
                      <c:pt idx="2">
                        <c:v>20</c:v>
                      </c:pt>
                      <c:pt idx="3">
                        <c:v>7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12</c:v>
                      </c:pt>
                      <c:pt idx="7">
                        <c:v>12</c:v>
                      </c:pt>
                      <c:pt idx="8">
                        <c:v>20</c:v>
                      </c:pt>
                      <c:pt idx="9">
                        <c:v>4</c:v>
                      </c:pt>
                      <c:pt idx="10">
                        <c:v>4</c:v>
                      </c:pt>
                      <c:pt idx="11">
                        <c:v>18</c:v>
                      </c:pt>
                      <c:pt idx="12">
                        <c:v>18</c:v>
                      </c:pt>
                      <c:pt idx="13">
                        <c:v>12</c:v>
                      </c:pt>
                      <c:pt idx="14">
                        <c:v>3</c:v>
                      </c:pt>
                      <c:pt idx="15">
                        <c:v>12</c:v>
                      </c:pt>
                      <c:pt idx="16">
                        <c:v>12</c:v>
                      </c:pt>
                      <c:pt idx="17">
                        <c:v>15</c:v>
                      </c:pt>
                      <c:pt idx="18">
                        <c:v>18</c:v>
                      </c:pt>
                      <c:pt idx="19">
                        <c:v>18</c:v>
                      </c:pt>
                      <c:pt idx="20">
                        <c:v>20</c:v>
                      </c:pt>
                      <c:pt idx="21">
                        <c:v>20</c:v>
                      </c:pt>
                      <c:pt idx="22">
                        <c:v>21</c:v>
                      </c:pt>
                      <c:pt idx="23">
                        <c:v>21</c:v>
                      </c:pt>
                      <c:pt idx="24">
                        <c:v>21</c:v>
                      </c:pt>
                      <c:pt idx="25">
                        <c:v>21</c:v>
                      </c:pt>
                      <c:pt idx="26">
                        <c:v>21</c:v>
                      </c:pt>
                      <c:pt idx="27">
                        <c:v>21</c:v>
                      </c:pt>
                      <c:pt idx="28">
                        <c:v>21</c:v>
                      </c:pt>
                      <c:pt idx="29">
                        <c:v>17</c:v>
                      </c:pt>
                      <c:pt idx="30">
                        <c:v>17</c:v>
                      </c:pt>
                      <c:pt idx="31">
                        <c:v>21</c:v>
                      </c:pt>
                      <c:pt idx="32">
                        <c:v>3</c:v>
                      </c:pt>
                      <c:pt idx="33">
                        <c:v>3</c:v>
                      </c:pt>
                      <c:pt idx="34">
                        <c:v>13</c:v>
                      </c:pt>
                      <c:pt idx="35">
                        <c:v>13</c:v>
                      </c:pt>
                      <c:pt idx="36">
                        <c:v>6</c:v>
                      </c:pt>
                      <c:pt idx="37">
                        <c:v>18</c:v>
                      </c:pt>
                      <c:pt idx="38">
                        <c:v>18</c:v>
                      </c:pt>
                      <c:pt idx="39">
                        <c:v>6</c:v>
                      </c:pt>
                      <c:pt idx="40">
                        <c:v>6</c:v>
                      </c:pt>
                      <c:pt idx="41">
                        <c:v>21</c:v>
                      </c:pt>
                      <c:pt idx="42">
                        <c:v>17</c:v>
                      </c:pt>
                      <c:pt idx="43">
                        <c:v>19</c:v>
                      </c:pt>
                      <c:pt idx="44">
                        <c:v>11</c:v>
                      </c:pt>
                      <c:pt idx="45">
                        <c:v>11</c:v>
                      </c:pt>
                      <c:pt idx="46">
                        <c:v>10</c:v>
                      </c:pt>
                      <c:pt idx="47">
                        <c:v>13</c:v>
                      </c:pt>
                      <c:pt idx="48">
                        <c:v>13</c:v>
                      </c:pt>
                      <c:pt idx="49">
                        <c:v>13</c:v>
                      </c:pt>
                      <c:pt idx="50">
                        <c:v>6</c:v>
                      </c:pt>
                      <c:pt idx="51">
                        <c:v>6</c:v>
                      </c:pt>
                      <c:pt idx="52">
                        <c:v>12</c:v>
                      </c:pt>
                      <c:pt idx="53">
                        <c:v>19</c:v>
                      </c:pt>
                      <c:pt idx="54">
                        <c:v>18</c:v>
                      </c:pt>
                      <c:pt idx="55">
                        <c:v>3</c:v>
                      </c:pt>
                      <c:pt idx="56">
                        <c:v>3</c:v>
                      </c:pt>
                      <c:pt idx="57">
                        <c:v>1</c:v>
                      </c:pt>
                      <c:pt idx="58">
                        <c:v>17</c:v>
                      </c:pt>
                      <c:pt idx="59">
                        <c:v>18</c:v>
                      </c:pt>
                      <c:pt idx="60">
                        <c:v>18</c:v>
                      </c:pt>
                      <c:pt idx="61">
                        <c:v>13</c:v>
                      </c:pt>
                      <c:pt idx="62">
                        <c:v>13</c:v>
                      </c:pt>
                      <c:pt idx="63">
                        <c:v>13</c:v>
                      </c:pt>
                      <c:pt idx="64">
                        <c:v>13</c:v>
                      </c:pt>
                      <c:pt idx="65">
                        <c:v>21</c:v>
                      </c:pt>
                      <c:pt idx="66">
                        <c:v>12</c:v>
                      </c:pt>
                      <c:pt idx="67">
                        <c:v>12</c:v>
                      </c:pt>
                      <c:pt idx="68">
                        <c:v>6</c:v>
                      </c:pt>
                      <c:pt idx="69">
                        <c:v>17</c:v>
                      </c:pt>
                      <c:pt idx="70">
                        <c:v>5</c:v>
                      </c:pt>
                      <c:pt idx="71">
                        <c:v>3</c:v>
                      </c:pt>
                      <c:pt idx="72">
                        <c:v>14</c:v>
                      </c:pt>
                      <c:pt idx="73">
                        <c:v>14</c:v>
                      </c:pt>
                      <c:pt idx="74">
                        <c:v>6</c:v>
                      </c:pt>
                      <c:pt idx="75">
                        <c:v>6</c:v>
                      </c:pt>
                      <c:pt idx="76">
                        <c:v>13</c:v>
                      </c:pt>
                      <c:pt idx="77">
                        <c:v>4</c:v>
                      </c:pt>
                      <c:pt idx="78">
                        <c:v>20</c:v>
                      </c:pt>
                      <c:pt idx="79">
                        <c:v>20</c:v>
                      </c:pt>
                      <c:pt idx="80">
                        <c:v>9</c:v>
                      </c:pt>
                      <c:pt idx="81">
                        <c:v>18</c:v>
                      </c:pt>
                      <c:pt idx="82">
                        <c:v>3</c:v>
                      </c:pt>
                      <c:pt idx="83">
                        <c:v>6</c:v>
                      </c:pt>
                      <c:pt idx="84">
                        <c:v>12</c:v>
                      </c:pt>
                      <c:pt idx="85">
                        <c:v>12</c:v>
                      </c:pt>
                      <c:pt idx="86">
                        <c:v>4</c:v>
                      </c:pt>
                      <c:pt idx="87">
                        <c:v>4</c:v>
                      </c:pt>
                      <c:pt idx="88">
                        <c:v>12</c:v>
                      </c:pt>
                      <c:pt idx="89">
                        <c:v>12</c:v>
                      </c:pt>
                      <c:pt idx="90">
                        <c:v>12</c:v>
                      </c:pt>
                      <c:pt idx="91">
                        <c:v>12</c:v>
                      </c:pt>
                      <c:pt idx="92">
                        <c:v>12</c:v>
                      </c:pt>
                      <c:pt idx="93">
                        <c:v>12</c:v>
                      </c:pt>
                      <c:pt idx="94">
                        <c:v>2</c:v>
                      </c:pt>
                      <c:pt idx="95">
                        <c:v>21</c:v>
                      </c:pt>
                      <c:pt idx="96">
                        <c:v>21</c:v>
                      </c:pt>
                      <c:pt idx="97">
                        <c:v>17</c:v>
                      </c:pt>
                      <c:pt idx="98">
                        <c:v>3</c:v>
                      </c:pt>
                      <c:pt idx="99">
                        <c:v>3</c:v>
                      </c:pt>
                      <c:pt idx="100">
                        <c:v>10</c:v>
                      </c:pt>
                      <c:pt idx="101">
                        <c:v>16</c:v>
                      </c:pt>
                      <c:pt idx="102">
                        <c:v>16</c:v>
                      </c:pt>
                      <c:pt idx="103">
                        <c:v>10</c:v>
                      </c:pt>
                      <c:pt idx="104">
                        <c:v>14</c:v>
                      </c:pt>
                      <c:pt idx="105">
                        <c:v>15</c:v>
                      </c:pt>
                      <c:pt idx="106">
                        <c:v>15</c:v>
                      </c:pt>
                      <c:pt idx="107">
                        <c:v>15</c:v>
                      </c:pt>
                      <c:pt idx="108">
                        <c:v>16</c:v>
                      </c:pt>
                      <c:pt idx="109">
                        <c:v>18</c:v>
                      </c:pt>
                      <c:pt idx="110">
                        <c:v>18</c:v>
                      </c:pt>
                      <c:pt idx="111">
                        <c:v>16</c:v>
                      </c:pt>
                      <c:pt idx="112">
                        <c:v>16</c:v>
                      </c:pt>
                      <c:pt idx="113">
                        <c:v>16</c:v>
                      </c:pt>
                      <c:pt idx="114">
                        <c:v>16</c:v>
                      </c:pt>
                      <c:pt idx="115">
                        <c:v>16</c:v>
                      </c:pt>
                      <c:pt idx="116">
                        <c:v>17</c:v>
                      </c:pt>
                      <c:pt idx="117">
                        <c:v>19</c:v>
                      </c:pt>
                      <c:pt idx="118">
                        <c:v>10</c:v>
                      </c:pt>
                      <c:pt idx="119">
                        <c:v>18</c:v>
                      </c:pt>
                      <c:pt idx="120">
                        <c:v>16</c:v>
                      </c:pt>
                      <c:pt idx="121">
                        <c:v>4</c:v>
                      </c:pt>
                      <c:pt idx="122">
                        <c:v>18</c:v>
                      </c:pt>
                      <c:pt idx="123">
                        <c:v>18</c:v>
                      </c:pt>
                      <c:pt idx="124">
                        <c:v>21</c:v>
                      </c:pt>
                      <c:pt idx="125">
                        <c:v>12</c:v>
                      </c:pt>
                      <c:pt idx="126">
                        <c:v>18</c:v>
                      </c:pt>
                      <c:pt idx="127">
                        <c:v>18</c:v>
                      </c:pt>
                      <c:pt idx="128">
                        <c:v>18</c:v>
                      </c:pt>
                      <c:pt idx="129">
                        <c:v>18</c:v>
                      </c:pt>
                      <c:pt idx="130">
                        <c:v>18</c:v>
                      </c:pt>
                      <c:pt idx="131">
                        <c:v>21</c:v>
                      </c:pt>
                      <c:pt idx="132">
                        <c:v>6</c:v>
                      </c:pt>
                      <c:pt idx="133">
                        <c:v>13</c:v>
                      </c:pt>
                      <c:pt idx="134">
                        <c:v>16</c:v>
                      </c:pt>
                      <c:pt idx="135">
                        <c:v>19</c:v>
                      </c:pt>
                      <c:pt idx="136">
                        <c:v>18</c:v>
                      </c:pt>
                      <c:pt idx="137">
                        <c:v>18</c:v>
                      </c:pt>
                      <c:pt idx="138">
                        <c:v>3</c:v>
                      </c:pt>
                      <c:pt idx="139">
                        <c:v>6</c:v>
                      </c:pt>
                      <c:pt idx="140">
                        <c:v>6</c:v>
                      </c:pt>
                      <c:pt idx="141">
                        <c:v>12</c:v>
                      </c:pt>
                      <c:pt idx="142">
                        <c:v>12</c:v>
                      </c:pt>
                      <c:pt idx="143">
                        <c:v>20</c:v>
                      </c:pt>
                      <c:pt idx="144">
                        <c:v>16</c:v>
                      </c:pt>
                      <c:pt idx="145">
                        <c:v>16</c:v>
                      </c:pt>
                      <c:pt idx="146">
                        <c:v>13</c:v>
                      </c:pt>
                      <c:pt idx="147">
                        <c:v>4</c:v>
                      </c:pt>
                      <c:pt idx="148">
                        <c:v>14</c:v>
                      </c:pt>
                      <c:pt idx="149">
                        <c:v>6</c:v>
                      </c:pt>
                      <c:pt idx="150">
                        <c:v>6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9</c:v>
                      </c:pt>
                      <c:pt idx="154">
                        <c:v>18</c:v>
                      </c:pt>
                      <c:pt idx="155">
                        <c:v>3</c:v>
                      </c:pt>
                      <c:pt idx="156">
                        <c:v>18</c:v>
                      </c:pt>
                      <c:pt idx="157">
                        <c:v>18</c:v>
                      </c:pt>
                      <c:pt idx="158">
                        <c:v>18</c:v>
                      </c:pt>
                      <c:pt idx="159">
                        <c:v>20</c:v>
                      </c:pt>
                      <c:pt idx="160">
                        <c:v>6</c:v>
                      </c:pt>
                      <c:pt idx="161">
                        <c:v>3</c:v>
                      </c:pt>
                      <c:pt idx="162">
                        <c:v>20</c:v>
                      </c:pt>
                      <c:pt idx="163">
                        <c:v>20</c:v>
                      </c:pt>
                      <c:pt idx="164">
                        <c:v>20</c:v>
                      </c:pt>
                      <c:pt idx="165">
                        <c:v>20</c:v>
                      </c:pt>
                      <c:pt idx="166">
                        <c:v>18</c:v>
                      </c:pt>
                      <c:pt idx="167">
                        <c:v>21</c:v>
                      </c:pt>
                      <c:pt idx="168">
                        <c:v>18</c:v>
                      </c:pt>
                      <c:pt idx="169">
                        <c:v>20</c:v>
                      </c:pt>
                      <c:pt idx="170">
                        <c:v>18</c:v>
                      </c:pt>
                      <c:pt idx="171">
                        <c:v>18</c:v>
                      </c:pt>
                      <c:pt idx="172">
                        <c:v>8</c:v>
                      </c:pt>
                      <c:pt idx="173">
                        <c:v>17</c:v>
                      </c:pt>
                      <c:pt idx="174">
                        <c:v>17</c:v>
                      </c:pt>
                      <c:pt idx="175">
                        <c:v>16</c:v>
                      </c:pt>
                      <c:pt idx="176">
                        <c:v>16</c:v>
                      </c:pt>
                      <c:pt idx="177">
                        <c:v>17</c:v>
                      </c:pt>
                      <c:pt idx="178">
                        <c:v>2</c:v>
                      </c:pt>
                      <c:pt idx="179">
                        <c:v>3</c:v>
                      </c:pt>
                      <c:pt idx="180">
                        <c:v>1</c:v>
                      </c:pt>
                      <c:pt idx="181">
                        <c:v>20</c:v>
                      </c:pt>
                      <c:pt idx="182">
                        <c:v>18</c:v>
                      </c:pt>
                      <c:pt idx="183">
                        <c:v>18</c:v>
                      </c:pt>
                      <c:pt idx="184">
                        <c:v>13</c:v>
                      </c:pt>
                      <c:pt idx="185">
                        <c:v>20</c:v>
                      </c:pt>
                      <c:pt idx="186">
                        <c:v>20</c:v>
                      </c:pt>
                      <c:pt idx="187">
                        <c:v>18</c:v>
                      </c:pt>
                      <c:pt idx="188">
                        <c:v>18</c:v>
                      </c:pt>
                      <c:pt idx="189">
                        <c:v>18</c:v>
                      </c:pt>
                      <c:pt idx="190">
                        <c:v>18</c:v>
                      </c:pt>
                      <c:pt idx="191">
                        <c:v>18</c:v>
                      </c:pt>
                      <c:pt idx="192">
                        <c:v>18</c:v>
                      </c:pt>
                      <c:pt idx="193">
                        <c:v>18</c:v>
                      </c:pt>
                      <c:pt idx="194">
                        <c:v>13</c:v>
                      </c:pt>
                      <c:pt idx="195">
                        <c:v>13</c:v>
                      </c:pt>
                      <c:pt idx="196">
                        <c:v>20</c:v>
                      </c:pt>
                      <c:pt idx="197">
                        <c:v>20</c:v>
                      </c:pt>
                      <c:pt idx="198">
                        <c:v>20</c:v>
                      </c:pt>
                      <c:pt idx="199">
                        <c:v>10</c:v>
                      </c:pt>
                      <c:pt idx="200">
                        <c:v>10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Stations!$Q$4:$Q$204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14.32851666344215</c:v>
                      </c:pt>
                      <c:pt idx="1">
                        <c:v>18.10146617411371</c:v>
                      </c:pt>
                      <c:pt idx="2">
                        <c:v>0</c:v>
                      </c:pt>
                      <c:pt idx="3">
                        <c:v>25.169271662388471</c:v>
                      </c:pt>
                      <c:pt idx="4">
                        <c:v>18.272019846810164</c:v>
                      </c:pt>
                      <c:pt idx="5">
                        <c:v>23.892747871558569</c:v>
                      </c:pt>
                      <c:pt idx="6">
                        <c:v>11.95370989240439</c:v>
                      </c:pt>
                      <c:pt idx="7">
                        <c:v>11.95370989240439</c:v>
                      </c:pt>
                      <c:pt idx="8">
                        <c:v>0</c:v>
                      </c:pt>
                      <c:pt idx="9">
                        <c:v>17.202580527009243</c:v>
                      </c:pt>
                      <c:pt idx="10">
                        <c:v>17.206257407474297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12.207266500463387</c:v>
                      </c:pt>
                      <c:pt idx="14">
                        <c:v>14.414358252050343</c:v>
                      </c:pt>
                      <c:pt idx="15">
                        <c:v>7.3942403427380601</c:v>
                      </c:pt>
                      <c:pt idx="16">
                        <c:v>7.5922817932054816</c:v>
                      </c:pt>
                      <c:pt idx="17">
                        <c:v>4.4400216314042273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15.719708275203894</c:v>
                      </c:pt>
                      <c:pt idx="33">
                        <c:v>15.719708275203894</c:v>
                      </c:pt>
                      <c:pt idx="34">
                        <c:v>6.2024445305607276</c:v>
                      </c:pt>
                      <c:pt idx="35">
                        <c:v>6.2024445305607276</c:v>
                      </c:pt>
                      <c:pt idx="36">
                        <c:v>18.10146617411371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19.493207156682196</c:v>
                      </c:pt>
                      <c:pt idx="40">
                        <c:v>19.493207156682196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31.102264633001372</c:v>
                      </c:pt>
                      <c:pt idx="45">
                        <c:v>31.102264633001372</c:v>
                      </c:pt>
                      <c:pt idx="46">
                        <c:v>13.663960058279971</c:v>
                      </c:pt>
                      <c:pt idx="47">
                        <c:v>6.0466696464920027</c:v>
                      </c:pt>
                      <c:pt idx="48">
                        <c:v>6.0466696464920027</c:v>
                      </c:pt>
                      <c:pt idx="49">
                        <c:v>6.0466696464920027</c:v>
                      </c:pt>
                      <c:pt idx="50">
                        <c:v>18.272019846810174</c:v>
                      </c:pt>
                      <c:pt idx="51">
                        <c:v>18.272019846810174</c:v>
                      </c:pt>
                      <c:pt idx="52">
                        <c:v>12.207266500463387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15.537161004420877</c:v>
                      </c:pt>
                      <c:pt idx="56">
                        <c:v>15.537161004420877</c:v>
                      </c:pt>
                      <c:pt idx="57">
                        <c:v>26.92096007219585</c:v>
                      </c:pt>
                      <c:pt idx="58">
                        <c:v>0</c:v>
                      </c:pt>
                      <c:pt idx="59">
                        <c:v>0.39924983705429584</c:v>
                      </c:pt>
                      <c:pt idx="60">
                        <c:v>0.39924983705429584</c:v>
                      </c:pt>
                      <c:pt idx="61">
                        <c:v>6.4028626828168136</c:v>
                      </c:pt>
                      <c:pt idx="62">
                        <c:v>6.4028626828168136</c:v>
                      </c:pt>
                      <c:pt idx="63">
                        <c:v>6.4028626828168136</c:v>
                      </c:pt>
                      <c:pt idx="64">
                        <c:v>6.4028626828168136</c:v>
                      </c:pt>
                      <c:pt idx="65">
                        <c:v>0</c:v>
                      </c:pt>
                      <c:pt idx="66">
                        <c:v>12.207266500463467</c:v>
                      </c:pt>
                      <c:pt idx="67">
                        <c:v>12.207266500463467</c:v>
                      </c:pt>
                      <c:pt idx="68">
                        <c:v>18.10146617411371</c:v>
                      </c:pt>
                      <c:pt idx="69">
                        <c:v>0</c:v>
                      </c:pt>
                      <c:pt idx="70">
                        <c:v>21.473576537130015</c:v>
                      </c:pt>
                      <c:pt idx="71">
                        <c:v>16.776986816072032</c:v>
                      </c:pt>
                      <c:pt idx="72">
                        <c:v>6.8126337265984258</c:v>
                      </c:pt>
                      <c:pt idx="73">
                        <c:v>6.8126337265984258</c:v>
                      </c:pt>
                      <c:pt idx="74">
                        <c:v>17.993264340606409</c:v>
                      </c:pt>
                      <c:pt idx="75">
                        <c:v>17.993264340606409</c:v>
                      </c:pt>
                      <c:pt idx="76">
                        <c:v>6.1358458180461604</c:v>
                      </c:pt>
                      <c:pt idx="77">
                        <c:v>17.828513783268114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22.668549656738456</c:v>
                      </c:pt>
                      <c:pt idx="81">
                        <c:v>0</c:v>
                      </c:pt>
                      <c:pt idx="82">
                        <c:v>16.272324675609781</c:v>
                      </c:pt>
                      <c:pt idx="83">
                        <c:v>18.101466174113764</c:v>
                      </c:pt>
                      <c:pt idx="84">
                        <c:v>6.7150719850685814</c:v>
                      </c:pt>
                      <c:pt idx="85">
                        <c:v>6.7150719850685814</c:v>
                      </c:pt>
                      <c:pt idx="86">
                        <c:v>17.202670803751385</c:v>
                      </c:pt>
                      <c:pt idx="87">
                        <c:v>17.206257407474297</c:v>
                      </c:pt>
                      <c:pt idx="88">
                        <c:v>12.207266500463467</c:v>
                      </c:pt>
                      <c:pt idx="89">
                        <c:v>12.207266500463467</c:v>
                      </c:pt>
                      <c:pt idx="90">
                        <c:v>12.207266500463467</c:v>
                      </c:pt>
                      <c:pt idx="91">
                        <c:v>12.207266500463467</c:v>
                      </c:pt>
                      <c:pt idx="92">
                        <c:v>12.207266500463467</c:v>
                      </c:pt>
                      <c:pt idx="93">
                        <c:v>12.207266500463467</c:v>
                      </c:pt>
                      <c:pt idx="94">
                        <c:v>23.393719512537299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16.242108295141094</c:v>
                      </c:pt>
                      <c:pt idx="99">
                        <c:v>16.059990627253242</c:v>
                      </c:pt>
                      <c:pt idx="100">
                        <c:v>12.31334342306797</c:v>
                      </c:pt>
                      <c:pt idx="101">
                        <c:v>3.2717205911862188</c:v>
                      </c:pt>
                      <c:pt idx="102">
                        <c:v>3.2717205911862188</c:v>
                      </c:pt>
                      <c:pt idx="103">
                        <c:v>14.076769632062963</c:v>
                      </c:pt>
                      <c:pt idx="104">
                        <c:v>7.8643592897322501</c:v>
                      </c:pt>
                      <c:pt idx="105">
                        <c:v>6.6001261044983499</c:v>
                      </c:pt>
                      <c:pt idx="106">
                        <c:v>6.6001261044983499</c:v>
                      </c:pt>
                      <c:pt idx="107">
                        <c:v>6.6001261044983499</c:v>
                      </c:pt>
                      <c:pt idx="108">
                        <c:v>3.5767469746567633</c:v>
                      </c:pt>
                      <c:pt idx="109">
                        <c:v>0.39706453299412447</c:v>
                      </c:pt>
                      <c:pt idx="110">
                        <c:v>0.39706453299412447</c:v>
                      </c:pt>
                      <c:pt idx="111">
                        <c:v>1.4591394078330895</c:v>
                      </c:pt>
                      <c:pt idx="112">
                        <c:v>1.4591394078330895</c:v>
                      </c:pt>
                      <c:pt idx="113">
                        <c:v>1.4591394078330895</c:v>
                      </c:pt>
                      <c:pt idx="114">
                        <c:v>1.4591394078330895</c:v>
                      </c:pt>
                      <c:pt idx="115">
                        <c:v>1.4591394078330895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12.769065689263686</c:v>
                      </c:pt>
                      <c:pt idx="119">
                        <c:v>0.37046146171207428</c:v>
                      </c:pt>
                      <c:pt idx="120">
                        <c:v>1.7793641715756028</c:v>
                      </c:pt>
                      <c:pt idx="121">
                        <c:v>17.202670803751356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11.953709892404364</c:v>
                      </c:pt>
                      <c:pt idx="126">
                        <c:v>0.38113235252513644</c:v>
                      </c:pt>
                      <c:pt idx="127">
                        <c:v>0.38113235252513644</c:v>
                      </c:pt>
                      <c:pt idx="128">
                        <c:v>0.38113235252513644</c:v>
                      </c:pt>
                      <c:pt idx="129">
                        <c:v>0.38113235252513644</c:v>
                      </c:pt>
                      <c:pt idx="130">
                        <c:v>0.38113235252513644</c:v>
                      </c:pt>
                      <c:pt idx="131">
                        <c:v>0</c:v>
                      </c:pt>
                      <c:pt idx="132">
                        <c:v>18.272019846810164</c:v>
                      </c:pt>
                      <c:pt idx="133">
                        <c:v>6.7150719850685814</c:v>
                      </c:pt>
                      <c:pt idx="134">
                        <c:v>3.2717205911862188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16.272324675609781</c:v>
                      </c:pt>
                      <c:pt idx="139">
                        <c:v>19.493207156682153</c:v>
                      </c:pt>
                      <c:pt idx="140">
                        <c:v>19.49320715668215</c:v>
                      </c:pt>
                      <c:pt idx="141">
                        <c:v>11.953709892404364</c:v>
                      </c:pt>
                      <c:pt idx="142">
                        <c:v>11.953709892404364</c:v>
                      </c:pt>
                      <c:pt idx="143">
                        <c:v>0</c:v>
                      </c:pt>
                      <c:pt idx="144">
                        <c:v>1.4325796676259328</c:v>
                      </c:pt>
                      <c:pt idx="145">
                        <c:v>1.4325796676259328</c:v>
                      </c:pt>
                      <c:pt idx="146">
                        <c:v>6.7150719850685814</c:v>
                      </c:pt>
                      <c:pt idx="147">
                        <c:v>17.202580527009243</c:v>
                      </c:pt>
                      <c:pt idx="148">
                        <c:v>7.8643592897322501</c:v>
                      </c:pt>
                      <c:pt idx="149">
                        <c:v>19.493207156682185</c:v>
                      </c:pt>
                      <c:pt idx="150">
                        <c:v>19.493207156682203</c:v>
                      </c:pt>
                      <c:pt idx="151">
                        <c:v>28.026566860941973</c:v>
                      </c:pt>
                      <c:pt idx="152">
                        <c:v>27.729738134674164</c:v>
                      </c:pt>
                      <c:pt idx="153">
                        <c:v>22.668431263619613</c:v>
                      </c:pt>
                      <c:pt idx="154">
                        <c:v>0</c:v>
                      </c:pt>
                      <c:pt idx="155">
                        <c:v>17.405387669268297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19.493314069171152</c:v>
                      </c:pt>
                      <c:pt idx="161">
                        <c:v>17.405387669268297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0.39706453299412447</c:v>
                      </c:pt>
                      <c:pt idx="169">
                        <c:v>-8.0222762086035786</c:v>
                      </c:pt>
                      <c:pt idx="170">
                        <c:v>0.34392879789431308</c:v>
                      </c:pt>
                      <c:pt idx="171">
                        <c:v>0</c:v>
                      </c:pt>
                      <c:pt idx="172">
                        <c:v>15.339567927337368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1.2957444257907218</c:v>
                      </c:pt>
                      <c:pt idx="176">
                        <c:v>1.2812596649218237</c:v>
                      </c:pt>
                      <c:pt idx="177">
                        <c:v>0</c:v>
                      </c:pt>
                      <c:pt idx="178">
                        <c:v>22.854316437488269</c:v>
                      </c:pt>
                      <c:pt idx="179">
                        <c:v>17.459081269121647</c:v>
                      </c:pt>
                      <c:pt idx="180">
                        <c:v>25.881246211307051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5.8316226124769006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6.0466696464920151</c:v>
                      </c:pt>
                      <c:pt idx="195">
                        <c:v>6.0466696464920151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-2.6042067302731464</c:v>
                      </c:pt>
                      <c:pt idx="199">
                        <c:v>12.365417423720087</c:v>
                      </c:pt>
                      <c:pt idx="200">
                        <c:v>12.365417423720087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DE6-4DFF-A56E-7A409DFB5F37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Stations!$R$3</c15:sqref>
                        </c15:formulaRef>
                      </c:ext>
                    </c:extLst>
                    <c:strCache>
                      <c:ptCount val="1"/>
                      <c:pt idx="0">
                        <c:v>Carbon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Stations!$L$4:$L$204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3</c:v>
                      </c:pt>
                      <c:pt idx="1">
                        <c:v>6</c:v>
                      </c:pt>
                      <c:pt idx="2">
                        <c:v>20</c:v>
                      </c:pt>
                      <c:pt idx="3">
                        <c:v>7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12</c:v>
                      </c:pt>
                      <c:pt idx="7">
                        <c:v>12</c:v>
                      </c:pt>
                      <c:pt idx="8">
                        <c:v>20</c:v>
                      </c:pt>
                      <c:pt idx="9">
                        <c:v>4</c:v>
                      </c:pt>
                      <c:pt idx="10">
                        <c:v>4</c:v>
                      </c:pt>
                      <c:pt idx="11">
                        <c:v>18</c:v>
                      </c:pt>
                      <c:pt idx="12">
                        <c:v>18</c:v>
                      </c:pt>
                      <c:pt idx="13">
                        <c:v>12</c:v>
                      </c:pt>
                      <c:pt idx="14">
                        <c:v>3</c:v>
                      </c:pt>
                      <c:pt idx="15">
                        <c:v>12</c:v>
                      </c:pt>
                      <c:pt idx="16">
                        <c:v>12</c:v>
                      </c:pt>
                      <c:pt idx="17">
                        <c:v>15</c:v>
                      </c:pt>
                      <c:pt idx="18">
                        <c:v>18</c:v>
                      </c:pt>
                      <c:pt idx="19">
                        <c:v>18</c:v>
                      </c:pt>
                      <c:pt idx="20">
                        <c:v>20</c:v>
                      </c:pt>
                      <c:pt idx="21">
                        <c:v>20</c:v>
                      </c:pt>
                      <c:pt idx="22">
                        <c:v>21</c:v>
                      </c:pt>
                      <c:pt idx="23">
                        <c:v>21</c:v>
                      </c:pt>
                      <c:pt idx="24">
                        <c:v>21</c:v>
                      </c:pt>
                      <c:pt idx="25">
                        <c:v>21</c:v>
                      </c:pt>
                      <c:pt idx="26">
                        <c:v>21</c:v>
                      </c:pt>
                      <c:pt idx="27">
                        <c:v>21</c:v>
                      </c:pt>
                      <c:pt idx="28">
                        <c:v>21</c:v>
                      </c:pt>
                      <c:pt idx="29">
                        <c:v>17</c:v>
                      </c:pt>
                      <c:pt idx="30">
                        <c:v>17</c:v>
                      </c:pt>
                      <c:pt idx="31">
                        <c:v>21</c:v>
                      </c:pt>
                      <c:pt idx="32">
                        <c:v>3</c:v>
                      </c:pt>
                      <c:pt idx="33">
                        <c:v>3</c:v>
                      </c:pt>
                      <c:pt idx="34">
                        <c:v>13</c:v>
                      </c:pt>
                      <c:pt idx="35">
                        <c:v>13</c:v>
                      </c:pt>
                      <c:pt idx="36">
                        <c:v>6</c:v>
                      </c:pt>
                      <c:pt idx="37">
                        <c:v>18</c:v>
                      </c:pt>
                      <c:pt idx="38">
                        <c:v>18</c:v>
                      </c:pt>
                      <c:pt idx="39">
                        <c:v>6</c:v>
                      </c:pt>
                      <c:pt idx="40">
                        <c:v>6</c:v>
                      </c:pt>
                      <c:pt idx="41">
                        <c:v>21</c:v>
                      </c:pt>
                      <c:pt idx="42">
                        <c:v>17</c:v>
                      </c:pt>
                      <c:pt idx="43">
                        <c:v>19</c:v>
                      </c:pt>
                      <c:pt idx="44">
                        <c:v>11</c:v>
                      </c:pt>
                      <c:pt idx="45">
                        <c:v>11</c:v>
                      </c:pt>
                      <c:pt idx="46">
                        <c:v>10</c:v>
                      </c:pt>
                      <c:pt idx="47">
                        <c:v>13</c:v>
                      </c:pt>
                      <c:pt idx="48">
                        <c:v>13</c:v>
                      </c:pt>
                      <c:pt idx="49">
                        <c:v>13</c:v>
                      </c:pt>
                      <c:pt idx="50">
                        <c:v>6</c:v>
                      </c:pt>
                      <c:pt idx="51">
                        <c:v>6</c:v>
                      </c:pt>
                      <c:pt idx="52">
                        <c:v>12</c:v>
                      </c:pt>
                      <c:pt idx="53">
                        <c:v>19</c:v>
                      </c:pt>
                      <c:pt idx="54">
                        <c:v>18</c:v>
                      </c:pt>
                      <c:pt idx="55">
                        <c:v>3</c:v>
                      </c:pt>
                      <c:pt idx="56">
                        <c:v>3</c:v>
                      </c:pt>
                      <c:pt idx="57">
                        <c:v>1</c:v>
                      </c:pt>
                      <c:pt idx="58">
                        <c:v>17</c:v>
                      </c:pt>
                      <c:pt idx="59">
                        <c:v>18</c:v>
                      </c:pt>
                      <c:pt idx="60">
                        <c:v>18</c:v>
                      </c:pt>
                      <c:pt idx="61">
                        <c:v>13</c:v>
                      </c:pt>
                      <c:pt idx="62">
                        <c:v>13</c:v>
                      </c:pt>
                      <c:pt idx="63">
                        <c:v>13</c:v>
                      </c:pt>
                      <c:pt idx="64">
                        <c:v>13</c:v>
                      </c:pt>
                      <c:pt idx="65">
                        <c:v>21</c:v>
                      </c:pt>
                      <c:pt idx="66">
                        <c:v>12</c:v>
                      </c:pt>
                      <c:pt idx="67">
                        <c:v>12</c:v>
                      </c:pt>
                      <c:pt idx="68">
                        <c:v>6</c:v>
                      </c:pt>
                      <c:pt idx="69">
                        <c:v>17</c:v>
                      </c:pt>
                      <c:pt idx="70">
                        <c:v>5</c:v>
                      </c:pt>
                      <c:pt idx="71">
                        <c:v>3</c:v>
                      </c:pt>
                      <c:pt idx="72">
                        <c:v>14</c:v>
                      </c:pt>
                      <c:pt idx="73">
                        <c:v>14</c:v>
                      </c:pt>
                      <c:pt idx="74">
                        <c:v>6</c:v>
                      </c:pt>
                      <c:pt idx="75">
                        <c:v>6</c:v>
                      </c:pt>
                      <c:pt idx="76">
                        <c:v>13</c:v>
                      </c:pt>
                      <c:pt idx="77">
                        <c:v>4</c:v>
                      </c:pt>
                      <c:pt idx="78">
                        <c:v>20</c:v>
                      </c:pt>
                      <c:pt idx="79">
                        <c:v>20</c:v>
                      </c:pt>
                      <c:pt idx="80">
                        <c:v>9</c:v>
                      </c:pt>
                      <c:pt idx="81">
                        <c:v>18</c:v>
                      </c:pt>
                      <c:pt idx="82">
                        <c:v>3</c:v>
                      </c:pt>
                      <c:pt idx="83">
                        <c:v>6</c:v>
                      </c:pt>
                      <c:pt idx="84">
                        <c:v>12</c:v>
                      </c:pt>
                      <c:pt idx="85">
                        <c:v>12</c:v>
                      </c:pt>
                      <c:pt idx="86">
                        <c:v>4</c:v>
                      </c:pt>
                      <c:pt idx="87">
                        <c:v>4</c:v>
                      </c:pt>
                      <c:pt idx="88">
                        <c:v>12</c:v>
                      </c:pt>
                      <c:pt idx="89">
                        <c:v>12</c:v>
                      </c:pt>
                      <c:pt idx="90">
                        <c:v>12</c:v>
                      </c:pt>
                      <c:pt idx="91">
                        <c:v>12</c:v>
                      </c:pt>
                      <c:pt idx="92">
                        <c:v>12</c:v>
                      </c:pt>
                      <c:pt idx="93">
                        <c:v>12</c:v>
                      </c:pt>
                      <c:pt idx="94">
                        <c:v>2</c:v>
                      </c:pt>
                      <c:pt idx="95">
                        <c:v>21</c:v>
                      </c:pt>
                      <c:pt idx="96">
                        <c:v>21</c:v>
                      </c:pt>
                      <c:pt idx="97">
                        <c:v>17</c:v>
                      </c:pt>
                      <c:pt idx="98">
                        <c:v>3</c:v>
                      </c:pt>
                      <c:pt idx="99">
                        <c:v>3</c:v>
                      </c:pt>
                      <c:pt idx="100">
                        <c:v>10</c:v>
                      </c:pt>
                      <c:pt idx="101">
                        <c:v>16</c:v>
                      </c:pt>
                      <c:pt idx="102">
                        <c:v>16</c:v>
                      </c:pt>
                      <c:pt idx="103">
                        <c:v>10</c:v>
                      </c:pt>
                      <c:pt idx="104">
                        <c:v>14</c:v>
                      </c:pt>
                      <c:pt idx="105">
                        <c:v>15</c:v>
                      </c:pt>
                      <c:pt idx="106">
                        <c:v>15</c:v>
                      </c:pt>
                      <c:pt idx="107">
                        <c:v>15</c:v>
                      </c:pt>
                      <c:pt idx="108">
                        <c:v>16</c:v>
                      </c:pt>
                      <c:pt idx="109">
                        <c:v>18</c:v>
                      </c:pt>
                      <c:pt idx="110">
                        <c:v>18</c:v>
                      </c:pt>
                      <c:pt idx="111">
                        <c:v>16</c:v>
                      </c:pt>
                      <c:pt idx="112">
                        <c:v>16</c:v>
                      </c:pt>
                      <c:pt idx="113">
                        <c:v>16</c:v>
                      </c:pt>
                      <c:pt idx="114">
                        <c:v>16</c:v>
                      </c:pt>
                      <c:pt idx="115">
                        <c:v>16</c:v>
                      </c:pt>
                      <c:pt idx="116">
                        <c:v>17</c:v>
                      </c:pt>
                      <c:pt idx="117">
                        <c:v>19</c:v>
                      </c:pt>
                      <c:pt idx="118">
                        <c:v>10</c:v>
                      </c:pt>
                      <c:pt idx="119">
                        <c:v>18</c:v>
                      </c:pt>
                      <c:pt idx="120">
                        <c:v>16</c:v>
                      </c:pt>
                      <c:pt idx="121">
                        <c:v>4</c:v>
                      </c:pt>
                      <c:pt idx="122">
                        <c:v>18</c:v>
                      </c:pt>
                      <c:pt idx="123">
                        <c:v>18</c:v>
                      </c:pt>
                      <c:pt idx="124">
                        <c:v>21</c:v>
                      </c:pt>
                      <c:pt idx="125">
                        <c:v>12</c:v>
                      </c:pt>
                      <c:pt idx="126">
                        <c:v>18</c:v>
                      </c:pt>
                      <c:pt idx="127">
                        <c:v>18</c:v>
                      </c:pt>
                      <c:pt idx="128">
                        <c:v>18</c:v>
                      </c:pt>
                      <c:pt idx="129">
                        <c:v>18</c:v>
                      </c:pt>
                      <c:pt idx="130">
                        <c:v>18</c:v>
                      </c:pt>
                      <c:pt idx="131">
                        <c:v>21</c:v>
                      </c:pt>
                      <c:pt idx="132">
                        <c:v>6</c:v>
                      </c:pt>
                      <c:pt idx="133">
                        <c:v>13</c:v>
                      </c:pt>
                      <c:pt idx="134">
                        <c:v>16</c:v>
                      </c:pt>
                      <c:pt idx="135">
                        <c:v>19</c:v>
                      </c:pt>
                      <c:pt idx="136">
                        <c:v>18</c:v>
                      </c:pt>
                      <c:pt idx="137">
                        <c:v>18</c:v>
                      </c:pt>
                      <c:pt idx="138">
                        <c:v>3</c:v>
                      </c:pt>
                      <c:pt idx="139">
                        <c:v>6</c:v>
                      </c:pt>
                      <c:pt idx="140">
                        <c:v>6</c:v>
                      </c:pt>
                      <c:pt idx="141">
                        <c:v>12</c:v>
                      </c:pt>
                      <c:pt idx="142">
                        <c:v>12</c:v>
                      </c:pt>
                      <c:pt idx="143">
                        <c:v>20</c:v>
                      </c:pt>
                      <c:pt idx="144">
                        <c:v>16</c:v>
                      </c:pt>
                      <c:pt idx="145">
                        <c:v>16</c:v>
                      </c:pt>
                      <c:pt idx="146">
                        <c:v>13</c:v>
                      </c:pt>
                      <c:pt idx="147">
                        <c:v>4</c:v>
                      </c:pt>
                      <c:pt idx="148">
                        <c:v>14</c:v>
                      </c:pt>
                      <c:pt idx="149">
                        <c:v>6</c:v>
                      </c:pt>
                      <c:pt idx="150">
                        <c:v>6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9</c:v>
                      </c:pt>
                      <c:pt idx="154">
                        <c:v>18</c:v>
                      </c:pt>
                      <c:pt idx="155">
                        <c:v>3</c:v>
                      </c:pt>
                      <c:pt idx="156">
                        <c:v>18</c:v>
                      </c:pt>
                      <c:pt idx="157">
                        <c:v>18</c:v>
                      </c:pt>
                      <c:pt idx="158">
                        <c:v>18</c:v>
                      </c:pt>
                      <c:pt idx="159">
                        <c:v>20</c:v>
                      </c:pt>
                      <c:pt idx="160">
                        <c:v>6</c:v>
                      </c:pt>
                      <c:pt idx="161">
                        <c:v>3</c:v>
                      </c:pt>
                      <c:pt idx="162">
                        <c:v>20</c:v>
                      </c:pt>
                      <c:pt idx="163">
                        <c:v>20</c:v>
                      </c:pt>
                      <c:pt idx="164">
                        <c:v>20</c:v>
                      </c:pt>
                      <c:pt idx="165">
                        <c:v>20</c:v>
                      </c:pt>
                      <c:pt idx="166">
                        <c:v>18</c:v>
                      </c:pt>
                      <c:pt idx="167">
                        <c:v>21</c:v>
                      </c:pt>
                      <c:pt idx="168">
                        <c:v>18</c:v>
                      </c:pt>
                      <c:pt idx="169">
                        <c:v>20</c:v>
                      </c:pt>
                      <c:pt idx="170">
                        <c:v>18</c:v>
                      </c:pt>
                      <c:pt idx="171">
                        <c:v>18</c:v>
                      </c:pt>
                      <c:pt idx="172">
                        <c:v>8</c:v>
                      </c:pt>
                      <c:pt idx="173">
                        <c:v>17</c:v>
                      </c:pt>
                      <c:pt idx="174">
                        <c:v>17</c:v>
                      </c:pt>
                      <c:pt idx="175">
                        <c:v>16</c:v>
                      </c:pt>
                      <c:pt idx="176">
                        <c:v>16</c:v>
                      </c:pt>
                      <c:pt idx="177">
                        <c:v>17</c:v>
                      </c:pt>
                      <c:pt idx="178">
                        <c:v>2</c:v>
                      </c:pt>
                      <c:pt idx="179">
                        <c:v>3</c:v>
                      </c:pt>
                      <c:pt idx="180">
                        <c:v>1</c:v>
                      </c:pt>
                      <c:pt idx="181">
                        <c:v>20</c:v>
                      </c:pt>
                      <c:pt idx="182">
                        <c:v>18</c:v>
                      </c:pt>
                      <c:pt idx="183">
                        <c:v>18</c:v>
                      </c:pt>
                      <c:pt idx="184">
                        <c:v>13</c:v>
                      </c:pt>
                      <c:pt idx="185">
                        <c:v>20</c:v>
                      </c:pt>
                      <c:pt idx="186">
                        <c:v>20</c:v>
                      </c:pt>
                      <c:pt idx="187">
                        <c:v>18</c:v>
                      </c:pt>
                      <c:pt idx="188">
                        <c:v>18</c:v>
                      </c:pt>
                      <c:pt idx="189">
                        <c:v>18</c:v>
                      </c:pt>
                      <c:pt idx="190">
                        <c:v>18</c:v>
                      </c:pt>
                      <c:pt idx="191">
                        <c:v>18</c:v>
                      </c:pt>
                      <c:pt idx="192">
                        <c:v>18</c:v>
                      </c:pt>
                      <c:pt idx="193">
                        <c:v>18</c:v>
                      </c:pt>
                      <c:pt idx="194">
                        <c:v>13</c:v>
                      </c:pt>
                      <c:pt idx="195">
                        <c:v>13</c:v>
                      </c:pt>
                      <c:pt idx="196">
                        <c:v>20</c:v>
                      </c:pt>
                      <c:pt idx="197">
                        <c:v>20</c:v>
                      </c:pt>
                      <c:pt idx="198">
                        <c:v>20</c:v>
                      </c:pt>
                      <c:pt idx="199">
                        <c:v>10</c:v>
                      </c:pt>
                      <c:pt idx="200">
                        <c:v>10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Stations!$R$4:$R$204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1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1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1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1</c:v>
                      </c:pt>
                      <c:pt idx="21">
                        <c:v>0</c:v>
                      </c:pt>
                      <c:pt idx="22">
                        <c:v>1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1</c:v>
                      </c:pt>
                      <c:pt idx="27">
                        <c:v>1</c:v>
                      </c:pt>
                      <c:pt idx="28">
                        <c:v>0</c:v>
                      </c:pt>
                      <c:pt idx="29">
                        <c:v>1</c:v>
                      </c:pt>
                      <c:pt idx="30">
                        <c:v>1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1</c:v>
                      </c:pt>
                      <c:pt idx="38">
                        <c:v>1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1</c:v>
                      </c:pt>
                      <c:pt idx="42">
                        <c:v>1</c:v>
                      </c:pt>
                      <c:pt idx="43">
                        <c:v>1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1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1</c:v>
                      </c:pt>
                      <c:pt idx="54">
                        <c:v>1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1</c:v>
                      </c:pt>
                      <c:pt idx="59">
                        <c:v>1</c:v>
                      </c:pt>
                      <c:pt idx="60">
                        <c:v>1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1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1</c:v>
                      </c:pt>
                      <c:pt idx="79">
                        <c:v>1</c:v>
                      </c:pt>
                      <c:pt idx="80">
                        <c:v>0</c:v>
                      </c:pt>
                      <c:pt idx="81">
                        <c:v>1</c:v>
                      </c:pt>
                      <c:pt idx="82">
                        <c:v>0</c:v>
                      </c:pt>
                      <c:pt idx="83">
                        <c:v>1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1</c:v>
                      </c:pt>
                      <c:pt idx="96">
                        <c:v>1</c:v>
                      </c:pt>
                      <c:pt idx="97">
                        <c:v>1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1</c:v>
                      </c:pt>
                      <c:pt idx="101">
                        <c:v>1</c:v>
                      </c:pt>
                      <c:pt idx="102">
                        <c:v>1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1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0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1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1</c:v>
                      </c:pt>
                      <c:pt idx="120">
                        <c:v>1</c:v>
                      </c:pt>
                      <c:pt idx="121">
                        <c:v>0</c:v>
                      </c:pt>
                      <c:pt idx="122">
                        <c:v>1</c:v>
                      </c:pt>
                      <c:pt idx="123">
                        <c:v>1</c:v>
                      </c:pt>
                      <c:pt idx="124">
                        <c:v>1</c:v>
                      </c:pt>
                      <c:pt idx="125">
                        <c:v>0</c:v>
                      </c:pt>
                      <c:pt idx="126">
                        <c:v>1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0</c:v>
                      </c:pt>
                      <c:pt idx="131">
                        <c:v>1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1</c:v>
                      </c:pt>
                      <c:pt idx="135">
                        <c:v>1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1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1</c:v>
                      </c:pt>
                      <c:pt idx="157">
                        <c:v>0</c:v>
                      </c:pt>
                      <c:pt idx="158">
                        <c:v>1</c:v>
                      </c:pt>
                      <c:pt idx="159">
                        <c:v>1</c:v>
                      </c:pt>
                      <c:pt idx="160">
                        <c:v>0</c:v>
                      </c:pt>
                      <c:pt idx="161">
                        <c:v>1</c:v>
                      </c:pt>
                      <c:pt idx="162">
                        <c:v>1</c:v>
                      </c:pt>
                      <c:pt idx="163">
                        <c:v>1</c:v>
                      </c:pt>
                      <c:pt idx="164">
                        <c:v>1</c:v>
                      </c:pt>
                      <c:pt idx="165">
                        <c:v>0</c:v>
                      </c:pt>
                      <c:pt idx="166">
                        <c:v>1</c:v>
                      </c:pt>
                      <c:pt idx="167">
                        <c:v>1</c:v>
                      </c:pt>
                      <c:pt idx="168">
                        <c:v>1</c:v>
                      </c:pt>
                      <c:pt idx="169">
                        <c:v>1</c:v>
                      </c:pt>
                      <c:pt idx="170">
                        <c:v>1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1</c:v>
                      </c:pt>
                      <c:pt idx="174">
                        <c:v>1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1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1</c:v>
                      </c:pt>
                      <c:pt idx="182">
                        <c:v>1</c:v>
                      </c:pt>
                      <c:pt idx="183">
                        <c:v>1</c:v>
                      </c:pt>
                      <c:pt idx="184">
                        <c:v>0</c:v>
                      </c:pt>
                      <c:pt idx="185">
                        <c:v>1</c:v>
                      </c:pt>
                      <c:pt idx="186">
                        <c:v>1</c:v>
                      </c:pt>
                      <c:pt idx="187">
                        <c:v>1</c:v>
                      </c:pt>
                      <c:pt idx="188">
                        <c:v>0</c:v>
                      </c:pt>
                      <c:pt idx="189">
                        <c:v>1</c:v>
                      </c:pt>
                      <c:pt idx="190">
                        <c:v>1</c:v>
                      </c:pt>
                      <c:pt idx="191">
                        <c:v>0</c:v>
                      </c:pt>
                      <c:pt idx="192">
                        <c:v>1</c:v>
                      </c:pt>
                      <c:pt idx="193">
                        <c:v>1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1</c:v>
                      </c:pt>
                      <c:pt idx="198">
                        <c:v>1</c:v>
                      </c:pt>
                      <c:pt idx="199">
                        <c:v>0</c:v>
                      </c:pt>
                      <c:pt idx="20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DE6-4DFF-A56E-7A409DFB5F37}"/>
                  </c:ext>
                </c:extLst>
              </c15:ser>
            </c15:filteredScatterSeries>
          </c:ext>
        </c:extLst>
      </c:scatterChart>
      <c:valAx>
        <c:axId val="1205332528"/>
        <c:scaling>
          <c:orientation val="minMax"/>
          <c:max val="21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Zone 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5603312"/>
        <c:crosses val="autoZero"/>
        <c:crossBetween val="midCat"/>
        <c:majorUnit val="1"/>
      </c:valAx>
      <c:valAx>
        <c:axId val="1025603312"/>
        <c:scaling>
          <c:orientation val="minMax"/>
          <c:max val="60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Nodal Price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5332528"/>
        <c:crosses val="autoZero"/>
        <c:crossBetween val="midCat"/>
        <c:majorUnit val="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593725</xdr:colOff>
      <xdr:row>0</xdr:row>
      <xdr:rowOff>0</xdr:rowOff>
    </xdr:from>
    <xdr:to>
      <xdr:col>24</xdr:col>
      <xdr:colOff>41275</xdr:colOff>
      <xdr:row>35</xdr:row>
      <xdr:rowOff>85725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C85C0C0-25E2-4007-A558-1DD8708293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603250</xdr:colOff>
      <xdr:row>37</xdr:row>
      <xdr:rowOff>12700</xdr:rowOff>
    </xdr:from>
    <xdr:to>
      <xdr:col>24</xdr:col>
      <xdr:colOff>50800</xdr:colOff>
      <xdr:row>72</xdr:row>
      <xdr:rowOff>130175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B72E0EC-B7DE-4728-9240-CCD59B8A0C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387350</xdr:colOff>
      <xdr:row>0</xdr:row>
      <xdr:rowOff>107950</xdr:rowOff>
    </xdr:from>
    <xdr:to>
      <xdr:col>23</xdr:col>
      <xdr:colOff>387350</xdr:colOff>
      <xdr:row>28</xdr:row>
      <xdr:rowOff>168275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F65ED85-B73E-4AB3-A08F-EBFFE44973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381000</xdr:colOff>
      <xdr:row>30</xdr:row>
      <xdr:rowOff>12700</xdr:rowOff>
    </xdr:from>
    <xdr:to>
      <xdr:col>23</xdr:col>
      <xdr:colOff>381000</xdr:colOff>
      <xdr:row>59</xdr:row>
      <xdr:rowOff>104775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AFA8CB0-626E-435A-BD42-2D86915D78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228600</xdr:colOff>
      <xdr:row>0</xdr:row>
      <xdr:rowOff>228600</xdr:rowOff>
    </xdr:from>
    <xdr:to>
      <xdr:col>22</xdr:col>
      <xdr:colOff>552450</xdr:colOff>
      <xdr:row>35</xdr:row>
      <xdr:rowOff>119063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6179C98-C11B-4ACA-8C27-FA293E91AE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241300</xdr:colOff>
      <xdr:row>37</xdr:row>
      <xdr:rowOff>76200</xdr:rowOff>
    </xdr:from>
    <xdr:to>
      <xdr:col>22</xdr:col>
      <xdr:colOff>565150</xdr:colOff>
      <xdr:row>64</xdr:row>
      <xdr:rowOff>176213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3C8A508-83C3-4C9C-AAFB-BEBB0F6AD2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ones, Paul" refreshedDate="43950.382556249999" createdVersion="6" refreshedVersion="6" minRefreshableVersion="3" recordCount="201" xr:uid="{8B476FDF-903D-4811-A176-EB1EC5082ABB}">
  <cacheSource type="worksheet">
    <worksheetSource ref="J3:S204" sheet="Stations"/>
  </cacheSource>
  <cacheFields count="10">
    <cacheField name="DNO Zone" numFmtId="0">
      <sharedItems containsSemiMixedTypes="0" containsString="0" containsNumber="1" containsInteger="1" minValue="1" maxValue="14" count="13">
        <n v="1"/>
        <n v="10"/>
        <n v="2"/>
        <n v="7"/>
        <n v="3"/>
        <n v="6"/>
        <n v="11"/>
        <n v="9"/>
        <n v="12"/>
        <n v="4"/>
        <n v="13"/>
        <n v="5"/>
        <n v="14"/>
      </sharedItems>
    </cacheField>
    <cacheField name="27 Zone" numFmtId="0">
      <sharedItems containsSemiMixedTypes="0" containsString="0" containsNumber="1" containsInteger="1" minValue="1" maxValue="27" count="27">
        <n v="1"/>
        <n v="21"/>
        <n v="7"/>
        <n v="10"/>
        <n v="3"/>
        <n v="17"/>
        <n v="11"/>
        <n v="13"/>
        <n v="16"/>
        <n v="25"/>
        <n v="18"/>
        <n v="24"/>
        <n v="5"/>
        <n v="8"/>
        <n v="19"/>
        <n v="15"/>
        <n v="4"/>
        <n v="12"/>
        <n v="26"/>
        <n v="6"/>
        <n v="9"/>
        <n v="14"/>
        <n v="27"/>
        <n v="2"/>
        <n v="20"/>
        <n v="22"/>
        <n v="23"/>
      </sharedItems>
    </cacheField>
    <cacheField name="RPI Zone" numFmtId="0">
      <sharedItems containsSemiMixedTypes="0" containsString="0" containsNumber="1" containsInteger="1" minValue="1" maxValue="21"/>
    </cacheField>
    <cacheField name="Sharing: YRS % of YR tariff" numFmtId="10">
      <sharedItems containsSemiMixedTypes="0" containsString="0" containsNumber="1" minValue="-0.74908632505220341" maxValue="1"/>
    </cacheField>
    <cacheField name="YR Nodal Price" numFmtId="0">
      <sharedItems containsSemiMixedTypes="0" containsString="0" containsNumber="1" minValue="-6.0516851609134905" maxValue="57.961348336957712"/>
    </cacheField>
    <cacheField name="PS Nodal Price" numFmtId="0">
      <sharedItems containsSemiMixedTypes="0" containsString="0" containsNumber="1" minValue="-4.9186763693687263" maxValue="9.1686272527283652"/>
    </cacheField>
    <cacheField name="YRS Nodal Price " numFmtId="0">
      <sharedItems containsSemiMixedTypes="0" containsString="0" containsNumber="1" minValue="-6.0516851609134905" maxValue="29.93478147601574"/>
    </cacheField>
    <cacheField name="YRNS Nodal Price " numFmtId="0">
      <sharedItems containsSemiMixedTypes="0" containsString="0" containsNumber="1" minValue="-8.0222762086035786" maxValue="31.102264633001372"/>
    </cacheField>
    <cacheField name="Carbon" numFmtId="0">
      <sharedItems containsSemiMixedTypes="0" containsString="0" containsNumber="1" containsInteger="1" minValue="0" maxValue="1"/>
    </cacheField>
    <cacheField name="Effective Nodal Tariff" numFmtId="0">
      <sharedItems containsSemiMixedTypes="0" containsString="0" containsNumber="1" minValue="-6.6791223702446816" maxValue="38.6922795347580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ones, Paul" refreshedDate="43950.392129513886" createdVersion="6" refreshedVersion="6" minRefreshableVersion="3" recordCount="201" xr:uid="{4B01CFB4-0C9A-4CC0-8DDB-4CCE616242ED}">
  <cacheSource type="worksheet">
    <worksheetSource ref="K3:S204" sheet="Stations"/>
  </cacheSource>
  <cacheFields count="9">
    <cacheField name="27 Zone" numFmtId="0">
      <sharedItems containsSemiMixedTypes="0" containsString="0" containsNumber="1" containsInteger="1" minValue="1" maxValue="27" count="27">
        <n v="1"/>
        <n v="21"/>
        <n v="7"/>
        <n v="10"/>
        <n v="3"/>
        <n v="17"/>
        <n v="11"/>
        <n v="13"/>
        <n v="16"/>
        <n v="25"/>
        <n v="18"/>
        <n v="24"/>
        <n v="5"/>
        <n v="8"/>
        <n v="19"/>
        <n v="15"/>
        <n v="4"/>
        <n v="12"/>
        <n v="26"/>
        <n v="6"/>
        <n v="9"/>
        <n v="14"/>
        <n v="27"/>
        <n v="2"/>
        <n v="20"/>
        <n v="22"/>
        <n v="23"/>
      </sharedItems>
    </cacheField>
    <cacheField name="RPI Zone" numFmtId="0">
      <sharedItems containsSemiMixedTypes="0" containsString="0" containsNumber="1" containsInteger="1" minValue="1" maxValue="21"/>
    </cacheField>
    <cacheField name="Sharing: YRS % of YR tariff" numFmtId="10">
      <sharedItems containsSemiMixedTypes="0" containsString="0" containsNumber="1" minValue="-0.74908632505220341" maxValue="1"/>
    </cacheField>
    <cacheField name="YR Nodal Price" numFmtId="0">
      <sharedItems containsSemiMixedTypes="0" containsString="0" containsNumber="1" minValue="-6.0516851609134905" maxValue="57.961348336957712"/>
    </cacheField>
    <cacheField name="PS Nodal Price" numFmtId="0">
      <sharedItems containsSemiMixedTypes="0" containsString="0" containsNumber="1" minValue="-4.9186763693687263" maxValue="9.1686272527283652"/>
    </cacheField>
    <cacheField name="YRS Nodal Price " numFmtId="0">
      <sharedItems containsSemiMixedTypes="0" containsString="0" containsNumber="1" minValue="-6.0516851609134905" maxValue="29.93478147601574"/>
    </cacheField>
    <cacheField name="YRNS Nodal Price " numFmtId="0">
      <sharedItems containsSemiMixedTypes="0" containsString="0" containsNumber="1" minValue="-8.0222762086035786" maxValue="31.102264633001372"/>
    </cacheField>
    <cacheField name="Carbon" numFmtId="0">
      <sharedItems containsSemiMixedTypes="0" containsString="0" containsNumber="1" containsInteger="1" minValue="0" maxValue="1"/>
    </cacheField>
    <cacheField name="Effective Nodal Tariff" numFmtId="0">
      <sharedItems containsSemiMixedTypes="0" containsString="0" containsNumber="1" minValue="-6.6791223702446816" maxValue="38.6922795347580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ones, Paul" refreshedDate="43950.403855092591" createdVersion="6" refreshedVersion="6" minRefreshableVersion="3" recordCount="201" xr:uid="{B9D6B454-B40E-4AB0-B2C2-5D817B8D2363}">
  <cacheSource type="worksheet">
    <worksheetSource ref="L3:S204" sheet="Stations"/>
  </cacheSource>
  <cacheFields count="8">
    <cacheField name="RPI Zone" numFmtId="0">
      <sharedItems containsSemiMixedTypes="0" containsString="0" containsNumber="1" containsInteger="1" minValue="1" maxValue="21" count="21">
        <n v="3"/>
        <n v="6"/>
        <n v="20"/>
        <n v="7"/>
        <n v="12"/>
        <n v="4"/>
        <n v="18"/>
        <n v="15"/>
        <n v="21"/>
        <n v="17"/>
        <n v="13"/>
        <n v="19"/>
        <n v="11"/>
        <n v="10"/>
        <n v="1"/>
        <n v="5"/>
        <n v="14"/>
        <n v="9"/>
        <n v="2"/>
        <n v="16"/>
        <n v="8"/>
      </sharedItems>
    </cacheField>
    <cacheField name="Sharing: YRS % of YR tariff" numFmtId="10">
      <sharedItems containsSemiMixedTypes="0" containsString="0" containsNumber="1" minValue="-0.74908632505220341" maxValue="1"/>
    </cacheField>
    <cacheField name="YR Nodal Price" numFmtId="0">
      <sharedItems containsSemiMixedTypes="0" containsString="0" containsNumber="1" minValue="-6.0516851609134905" maxValue="57.961348336957712"/>
    </cacheField>
    <cacheField name="PS Nodal Price" numFmtId="0">
      <sharedItems containsSemiMixedTypes="0" containsString="0" containsNumber="1" minValue="-4.9186763693687263" maxValue="9.1686272527283652"/>
    </cacheField>
    <cacheField name="YRS Nodal Price " numFmtId="0">
      <sharedItems containsSemiMixedTypes="0" containsString="0" containsNumber="1" minValue="-6.0516851609134905" maxValue="29.93478147601574"/>
    </cacheField>
    <cacheField name="YRNS Nodal Price " numFmtId="0">
      <sharedItems containsSemiMixedTypes="0" containsString="0" containsNumber="1" minValue="-8.0222762086035786" maxValue="31.102264633001372"/>
    </cacheField>
    <cacheField name="Carbon" numFmtId="0">
      <sharedItems containsSemiMixedTypes="0" containsString="0" containsNumber="1" containsInteger="1" minValue="0" maxValue="1"/>
    </cacheField>
    <cacheField name="Effective Nodal Tariff" numFmtId="0">
      <sharedItems containsSemiMixedTypes="0" containsString="0" containsNumber="1" minValue="-6.6791223702446816" maxValue="38.6922795347580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1">
  <r>
    <x v="0"/>
    <x v="0"/>
    <n v="3"/>
    <n v="0.51646109579767174"/>
    <n v="29.632603579393969"/>
    <n v="3.3661732987145827"/>
    <n v="15.304086915951819"/>
    <n v="14.32851666344215"/>
    <n v="0"/>
    <n v="21.542618370231182"/>
  </r>
  <r>
    <x v="0"/>
    <x v="0"/>
    <n v="6"/>
    <n v="0.51646109579767174"/>
    <n v="37.43538734277206"/>
    <n v="2.8700693541318509"/>
    <n v="19.33392116865835"/>
    <n v="18.10146617411371"/>
    <n v="0"/>
    <n v="24.997102498127397"/>
  </r>
  <r>
    <x v="1"/>
    <x v="1"/>
    <n v="20"/>
    <n v="1"/>
    <n v="-5.0972957967574315"/>
    <n v="6.7326244482290782"/>
    <n v="-5.0972957967574315"/>
    <n v="0"/>
    <n v="1"/>
    <n v="4.8607445127858462"/>
  </r>
  <r>
    <x v="0"/>
    <x v="2"/>
    <n v="7"/>
    <n v="0.32892727374667907"/>
    <n v="37.506026810106732"/>
    <n v="4.1039609861346591"/>
    <n v="12.336755147718261"/>
    <n v="25.169271662388471"/>
    <n v="0"/>
    <n v="30.238074249931472"/>
  </r>
  <r>
    <x v="0"/>
    <x v="0"/>
    <n v="6"/>
    <n v="0.51646109579767174"/>
    <n v="37.788106992037527"/>
    <n v="3.2664548438781722"/>
    <n v="19.516087145227363"/>
    <n v="18.272019846810164"/>
    <n v="0"/>
    <n v="24.777629432323124"/>
  </r>
  <r>
    <x v="0"/>
    <x v="2"/>
    <n v="7"/>
    <n v="0.32892727374667907"/>
    <n v="35.603813024788877"/>
    <n v="4.2082785046407096"/>
    <n v="11.711065153230308"/>
    <n v="23.892747871558569"/>
    <n v="0"/>
    <n v="28.137095526522604"/>
  </r>
  <r>
    <x v="2"/>
    <x v="3"/>
    <n v="12"/>
    <n v="0.46627992721572109"/>
    <n v="22.396965191968501"/>
    <n v="2.9918189868377238"/>
    <n v="10.443255299564111"/>
    <n v="11.95370989240439"/>
    <n v="0"/>
    <n v="15.281119009440909"/>
  </r>
  <r>
    <x v="2"/>
    <x v="3"/>
    <n v="12"/>
    <n v="0.46627992721572109"/>
    <n v="22.396965191968501"/>
    <n v="2.9918189868377238"/>
    <n v="10.443255299564111"/>
    <n v="11.95370989240439"/>
    <n v="0"/>
    <n v="14.462305134423286"/>
  </r>
  <r>
    <x v="1"/>
    <x v="1"/>
    <n v="20"/>
    <n v="1"/>
    <n v="-4.1404494884891845"/>
    <n v="6.5445811106712011"/>
    <n v="-4.1404494884891845"/>
    <n v="0"/>
    <n v="1"/>
    <n v="5.2840709492945308"/>
  </r>
  <r>
    <x v="0"/>
    <x v="4"/>
    <n v="4"/>
    <n v="0.50129966934689707"/>
    <n v="34.49482478682252"/>
    <n v="2.9542421962852798"/>
    <n v="17.292244259813277"/>
    <n v="17.202580527009243"/>
    <n v="0"/>
    <n v="22.661378902702836"/>
  </r>
  <r>
    <x v="0"/>
    <x v="4"/>
    <n v="4"/>
    <n v="0.50129966934689707"/>
    <n v="34.502197712483586"/>
    <n v="2.9542421962853158"/>
    <n v="17.295940305009289"/>
    <n v="17.206257407474297"/>
    <n v="0"/>
    <n v="24.121762403387383"/>
  </r>
  <r>
    <x v="3"/>
    <x v="5"/>
    <n v="18"/>
    <n v="1"/>
    <n v="0.9711722958394271"/>
    <n v="2.6366534681862079"/>
    <n v="0.9711722958394271"/>
    <n v="0"/>
    <n v="0"/>
    <n v="0.46927433803879454"/>
  </r>
  <r>
    <x v="3"/>
    <x v="5"/>
    <n v="18"/>
    <n v="1"/>
    <n v="0.6868798541647595"/>
    <n v="2.7989964143513251"/>
    <n v="0.6868798541647595"/>
    <n v="0"/>
    <n v="0"/>
    <n v="0.33190309305182847"/>
  </r>
  <r>
    <x v="2"/>
    <x v="3"/>
    <n v="12"/>
    <n v="0.46627992721572109"/>
    <n v="22.872039338489277"/>
    <n v="2.9918189868377802"/>
    <n v="10.66477283802589"/>
    <n v="12.207266500463387"/>
    <n v="0"/>
    <n v="16.190676467967275"/>
  </r>
  <r>
    <x v="0"/>
    <x v="0"/>
    <n v="3"/>
    <n v="0.51646109579767174"/>
    <n v="29.81013136022435"/>
    <n v="2.5682398841615002"/>
    <n v="15.395773108174007"/>
    <n v="14.414358252050343"/>
    <n v="0"/>
    <n v="22.034988816680528"/>
  </r>
  <r>
    <x v="2"/>
    <x v="6"/>
    <n v="12"/>
    <n v="0.64362575081817364"/>
    <n v="20.74852590980958"/>
    <n v="2.9519338897373846"/>
    <n v="13.354285567071519"/>
    <n v="7.3942403427380601"/>
    <n v="0"/>
    <n v="10.804751270855753"/>
  </r>
  <r>
    <x v="2"/>
    <x v="6"/>
    <n v="12"/>
    <n v="0.64362575081817364"/>
    <n v="21.304237920209015"/>
    <n v="2.9893683779019011"/>
    <n v="13.711956127003534"/>
    <n v="7.5922817932054816"/>
    <n v="0"/>
    <n v="11.138563870464024"/>
  </r>
  <r>
    <x v="4"/>
    <x v="7"/>
    <n v="15"/>
    <n v="0.54736497875674861"/>
    <n v="9.8092755156435576"/>
    <n v="3.4184332682727638"/>
    <n v="5.3692538842393303"/>
    <n v="4.4400216314042273"/>
    <n v="1"/>
    <n v="7.556848897016593"/>
  </r>
  <r>
    <x v="5"/>
    <x v="8"/>
    <n v="18"/>
    <n v="1"/>
    <n v="2.4041955799411294"/>
    <n v="2.3882340844604015"/>
    <n v="2.4041955799411294"/>
    <n v="0"/>
    <n v="0"/>
    <n v="1.2570240421898999"/>
  </r>
  <r>
    <x v="5"/>
    <x v="8"/>
    <n v="18"/>
    <n v="1"/>
    <n v="2.4041955799411294"/>
    <n v="2.3882340844604015"/>
    <n v="2.4041955799411294"/>
    <n v="0"/>
    <n v="0"/>
    <n v="0.93707850280249416"/>
  </r>
  <r>
    <x v="6"/>
    <x v="9"/>
    <n v="20"/>
    <n v="1"/>
    <n v="-0.71539676376724015"/>
    <n v="-4.43808608325243"/>
    <n v="-0.71539676376724015"/>
    <n v="0"/>
    <n v="1"/>
    <n v="-4.7370003130572957"/>
  </r>
  <r>
    <x v="6"/>
    <x v="9"/>
    <n v="20"/>
    <n v="1"/>
    <n v="-0.71539676376724015"/>
    <n v="-4.43808608325243"/>
    <n v="-0.71539676376724015"/>
    <n v="0"/>
    <n v="0"/>
    <n v="-0.29760004594982553"/>
  </r>
  <r>
    <x v="7"/>
    <x v="10"/>
    <n v="21"/>
    <n v="1"/>
    <n v="1.9914259644912786"/>
    <n v="-2.6970326122764394"/>
    <n v="1.9914259644912786"/>
    <n v="0"/>
    <n v="1"/>
    <n v="-2.4921288205120384"/>
  </r>
  <r>
    <x v="7"/>
    <x v="10"/>
    <n v="21"/>
    <n v="1"/>
    <n v="2.3836749079105655"/>
    <n v="-1.8738426127998662"/>
    <n v="2.3836749079105655"/>
    <n v="0"/>
    <n v="0"/>
    <n v="1.151801250202017"/>
  </r>
  <r>
    <x v="7"/>
    <x v="10"/>
    <n v="21"/>
    <n v="1"/>
    <n v="2.3836749079105655"/>
    <n v="-1.8738426127998662"/>
    <n v="2.3836749079105655"/>
    <n v="0"/>
    <n v="0"/>
    <n v="1.1132476922414714"/>
  </r>
  <r>
    <x v="7"/>
    <x v="10"/>
    <n v="21"/>
    <n v="1"/>
    <n v="2.3836749079105655"/>
    <n v="-1.8738426127998662"/>
    <n v="2.3836749079105655"/>
    <n v="0"/>
    <n v="0"/>
    <n v="1.0782410425438969"/>
  </r>
  <r>
    <x v="8"/>
    <x v="11"/>
    <n v="21"/>
    <n v="1"/>
    <n v="0.52813930046538748"/>
    <n v="-1.8039035748584418"/>
    <n v="0.52813930046538748"/>
    <n v="0"/>
    <n v="1"/>
    <n v="-1.6661669578542706"/>
  </r>
  <r>
    <x v="8"/>
    <x v="11"/>
    <n v="21"/>
    <n v="1"/>
    <n v="0.52813930046538748"/>
    <n v="-1.7970814859410269"/>
    <n v="0.52813930046538748"/>
    <n v="0"/>
    <n v="1"/>
    <n v="-1.6593448689368557"/>
  </r>
  <r>
    <x v="6"/>
    <x v="11"/>
    <n v="21"/>
    <n v="1"/>
    <n v="3.6685623173769222"/>
    <n v="-4.8373225278318106"/>
    <n v="3.6685623173769222"/>
    <n v="0"/>
    <n v="0"/>
    <n v="1.3443776782636294"/>
  </r>
  <r>
    <x v="9"/>
    <x v="8"/>
    <n v="17"/>
    <n v="1"/>
    <n v="1.6553366977395281"/>
    <n v="2.3549617548932034"/>
    <n v="1.6553366977395281"/>
    <n v="0"/>
    <n v="1"/>
    <n v="3.1983061422905608"/>
  </r>
  <r>
    <x v="9"/>
    <x v="8"/>
    <n v="17"/>
    <n v="1"/>
    <n v="1.6553366977395281"/>
    <n v="2.3549617548932034"/>
    <n v="1.6553366977395281"/>
    <n v="0"/>
    <n v="1"/>
    <n v="3.3605539687195005"/>
  </r>
  <r>
    <x v="6"/>
    <x v="11"/>
    <n v="21"/>
    <n v="1"/>
    <n v="3.4359671833119076"/>
    <n v="-4.8795060012213201"/>
    <n v="3.4359671833119076"/>
    <n v="0"/>
    <n v="0"/>
    <n v="1.927165273775983"/>
  </r>
  <r>
    <x v="0"/>
    <x v="12"/>
    <n v="3"/>
    <n v="0.47179224098430234"/>
    <n v="29.760464527248121"/>
    <n v="4.489685459518749"/>
    <n v="14.040756252044227"/>
    <n v="15.719708275203894"/>
    <n v="0"/>
    <n v="21.005056110404652"/>
  </r>
  <r>
    <x v="0"/>
    <x v="12"/>
    <n v="3"/>
    <n v="0.47179224098430234"/>
    <n v="29.760464527248121"/>
    <n v="4.489685459518749"/>
    <n v="14.040756252044227"/>
    <n v="15.719708275203894"/>
    <n v="0"/>
    <n v="21.005056110404652"/>
  </r>
  <r>
    <x v="2"/>
    <x v="6"/>
    <n v="13"/>
    <n v="0.64362575081817364"/>
    <n v="17.404300520591672"/>
    <n v="2.95073125436386"/>
    <n v="11.201855990030944"/>
    <n v="6.2024445305607276"/>
    <n v="0"/>
    <n v="10.592149442942123"/>
  </r>
  <r>
    <x v="2"/>
    <x v="6"/>
    <n v="13"/>
    <n v="0.64362575081817364"/>
    <n v="17.404300520591672"/>
    <n v="2.95073125436386"/>
    <n v="11.201855990030944"/>
    <n v="6.2024445305607276"/>
    <n v="0"/>
    <n v="10.413143784221429"/>
  </r>
  <r>
    <x v="0"/>
    <x v="0"/>
    <n v="6"/>
    <n v="0.51646109579767174"/>
    <n v="37.43538734277206"/>
    <n v="2.8700693541318509"/>
    <n v="19.33392116865835"/>
    <n v="18.10146617411371"/>
    <n v="0"/>
    <n v="25.094816135713796"/>
  </r>
  <r>
    <x v="5"/>
    <x v="8"/>
    <n v="18"/>
    <n v="1"/>
    <n v="1.1938859529921646"/>
    <n v="2.3482658267130527"/>
    <n v="1.1938859529921646"/>
    <n v="0"/>
    <n v="1"/>
    <n v="2.616534388122298"/>
  </r>
  <r>
    <x v="5"/>
    <x v="8"/>
    <n v="18"/>
    <n v="1"/>
    <n v="1.1938859529921646"/>
    <n v="2.3482658267130527"/>
    <n v="1.1938859529921646"/>
    <n v="0"/>
    <n v="1"/>
    <n v="2.555907665543403"/>
  </r>
  <r>
    <x v="0"/>
    <x v="0"/>
    <n v="6"/>
    <n v="0.51646109579767174"/>
    <n v="40.313627274395301"/>
    <n v="3.266347669909059"/>
    <n v="20.820420117713105"/>
    <n v="19.493207156682196"/>
    <n v="0"/>
    <n v="26.003294478248495"/>
  </r>
  <r>
    <x v="0"/>
    <x v="0"/>
    <n v="6"/>
    <n v="0.51646109579767174"/>
    <n v="40.313627274395301"/>
    <n v="3.266347669909059"/>
    <n v="20.820420117713105"/>
    <n v="19.493207156682196"/>
    <n v="0"/>
    <n v="25.9788513050303"/>
  </r>
  <r>
    <x v="7"/>
    <x v="11"/>
    <n v="21"/>
    <n v="1"/>
    <n v="1.8146709164672823"/>
    <n v="-3.6424425554037554"/>
    <n v="1.8146709164672823"/>
    <n v="0"/>
    <n v="1"/>
    <n v="-3.2348075834249603"/>
  </r>
  <r>
    <x v="3"/>
    <x v="8"/>
    <n v="17"/>
    <n v="1"/>
    <n v="0.1323268306791365"/>
    <n v="4.3308691578992162"/>
    <n v="0.1323268306791365"/>
    <n v="0"/>
    <n v="1"/>
    <n v="4.3991771941836015"/>
  </r>
  <r>
    <x v="10"/>
    <x v="9"/>
    <n v="19"/>
    <n v="1"/>
    <n v="-3.4775421995185463"/>
    <n v="0.10216274195422542"/>
    <n v="-3.4775421995185463"/>
    <n v="0"/>
    <n v="1"/>
    <n v="-0.25565200758083634"/>
  </r>
  <r>
    <x v="2"/>
    <x v="2"/>
    <n v="11"/>
    <n v="0.32892727374667907"/>
    <n v="46.347084922746042"/>
    <n v="3.7767032901831326"/>
    <n v="15.24482028974467"/>
    <n v="31.102264633001372"/>
    <n v="0"/>
    <n v="36.793232271264507"/>
  </r>
  <r>
    <x v="2"/>
    <x v="2"/>
    <n v="11"/>
    <n v="0.32892727374667907"/>
    <n v="46.347084922746042"/>
    <n v="3.7767032901831326"/>
    <n v="15.24482028974467"/>
    <n v="31.102264633001372"/>
    <n v="0"/>
    <n v="38.692279534758001"/>
  </r>
  <r>
    <x v="2"/>
    <x v="13"/>
    <n v="10"/>
    <n v="0.4722090519824042"/>
    <n v="25.888962494719468"/>
    <n v="4.2585844033438685"/>
    <n v="12.225002436439498"/>
    <n v="13.663960058279971"/>
    <n v="1"/>
    <n v="6.4255164531143834"/>
  </r>
  <r>
    <x v="2"/>
    <x v="6"/>
    <n v="13"/>
    <n v="0.64362575081817364"/>
    <n v="16.967190138945533"/>
    <n v="3.2394410000955944"/>
    <n v="10.92052049245353"/>
    <n v="6.0466696464920027"/>
    <n v="0"/>
    <n v="11.323508830527519"/>
  </r>
  <r>
    <x v="2"/>
    <x v="6"/>
    <n v="13"/>
    <n v="0.64362575081817364"/>
    <n v="16.967190138945533"/>
    <n v="3.2394410000955944"/>
    <n v="10.92052049245353"/>
    <n v="6.0466696464920027"/>
    <n v="0"/>
    <n v="11.314226388108933"/>
  </r>
  <r>
    <x v="2"/>
    <x v="6"/>
    <n v="13"/>
    <n v="0.64362575081817364"/>
    <n v="16.967190138945533"/>
    <n v="3.2394410000955944"/>
    <n v="10.92052049245353"/>
    <n v="6.0466696464920027"/>
    <n v="0"/>
    <n v="11.193281623655011"/>
  </r>
  <r>
    <x v="0"/>
    <x v="0"/>
    <n v="6"/>
    <n v="0.51646109579767174"/>
    <n v="37.788106992037548"/>
    <n v="3.266454843878186"/>
    <n v="19.516087145227374"/>
    <n v="18.272019846810174"/>
    <n v="0"/>
    <n v="24.777629432323138"/>
  </r>
  <r>
    <x v="0"/>
    <x v="0"/>
    <n v="6"/>
    <n v="0.51646109579767174"/>
    <n v="37.788106992037548"/>
    <n v="3.266454843878186"/>
    <n v="19.516087145227374"/>
    <n v="18.272019846810174"/>
    <n v="0"/>
    <n v="24.777629432323138"/>
  </r>
  <r>
    <x v="2"/>
    <x v="3"/>
    <n v="12"/>
    <n v="0.46627992721572109"/>
    <n v="22.872039338489277"/>
    <n v="2.9918189868377802"/>
    <n v="10.66477283802589"/>
    <n v="12.207266500463387"/>
    <n v="0"/>
    <n v="16.076286114506608"/>
  </r>
  <r>
    <x v="10"/>
    <x v="9"/>
    <n v="19"/>
    <n v="1"/>
    <n v="-3.5764659430397789"/>
    <n v="-0.76235809361394025"/>
    <n v="-3.5764659430397789"/>
    <n v="0"/>
    <n v="1"/>
    <n v="-2.3765137382882546"/>
  </r>
  <r>
    <x v="5"/>
    <x v="14"/>
    <n v="18"/>
    <n v="1"/>
    <n v="2.6354911082517174"/>
    <n v="3.8250048440010658"/>
    <n v="2.6354911082517174"/>
    <n v="0"/>
    <n v="1"/>
    <n v="4.2172265372044109"/>
  </r>
  <r>
    <x v="0"/>
    <x v="0"/>
    <n v="3"/>
    <n v="0.51646109579767174"/>
    <n v="32.132183924376911"/>
    <n v="2.2862941150716325"/>
    <n v="16.595022919956033"/>
    <n v="15.537161004420877"/>
    <n v="0"/>
    <n v="21.679725763128005"/>
  </r>
  <r>
    <x v="0"/>
    <x v="0"/>
    <n v="3"/>
    <n v="0.51646109579767174"/>
    <n v="32.132183924376911"/>
    <n v="2.2862941150716325"/>
    <n v="16.595022919956033"/>
    <n v="15.537161004420877"/>
    <n v="0"/>
    <n v="21.679725763128005"/>
  </r>
  <r>
    <x v="0"/>
    <x v="0"/>
    <n v="1"/>
    <n v="0.51646109579767174"/>
    <n v="55.674858503073523"/>
    <n v="2.7473658448219047"/>
    <n v="28.753898430877673"/>
    <n v="26.92096007219585"/>
    <n v="0"/>
    <n v="37.176325486552685"/>
  </r>
  <r>
    <x v="3"/>
    <x v="10"/>
    <n v="17"/>
    <n v="1"/>
    <n v="-1.9488382591179347"/>
    <n v="2.7241144481181983"/>
    <n v="-1.9488382591179347"/>
    <n v="0"/>
    <n v="1"/>
    <n v="1.731239820245384"/>
  </r>
  <r>
    <x v="11"/>
    <x v="15"/>
    <n v="18"/>
    <n v="0.82999295887309366"/>
    <n v="2.348431185013478"/>
    <n v="4.2320305644205387"/>
    <n v="1.9491813479591822"/>
    <n v="0.39924983705429584"/>
    <n v="1"/>
    <n v="5.7535251152735167"/>
  </r>
  <r>
    <x v="11"/>
    <x v="15"/>
    <n v="18"/>
    <n v="0.82999295887309366"/>
    <n v="2.348431185013478"/>
    <n v="4.2320305644205387"/>
    <n v="1.9491813479591822"/>
    <n v="0.39924983705429584"/>
    <n v="1"/>
    <n v="5.7535251152735167"/>
  </r>
  <r>
    <x v="2"/>
    <x v="6"/>
    <n v="13"/>
    <n v="0.64362575081817364"/>
    <n v="17.966681648622703"/>
    <n v="2.2451071706904795"/>
    <n v="11.56381896580589"/>
    <n v="6.4028626828168136"/>
    <n v="0"/>
    <n v="9.7818221484442596"/>
  </r>
  <r>
    <x v="2"/>
    <x v="6"/>
    <n v="13"/>
    <n v="0.64362575081817364"/>
    <n v="17.966681648622703"/>
    <n v="2.2451071706904795"/>
    <n v="11.56381896580589"/>
    <n v="6.4028626828168136"/>
    <n v="0"/>
    <n v="10.392750268226752"/>
  </r>
  <r>
    <x v="2"/>
    <x v="6"/>
    <n v="13"/>
    <n v="0.64362575081817364"/>
    <n v="17.966681648622703"/>
    <n v="2.2451071706904795"/>
    <n v="11.56381896580589"/>
    <n v="6.4028626828168136"/>
    <n v="0"/>
    <n v="10.273226635396181"/>
  </r>
  <r>
    <x v="2"/>
    <x v="6"/>
    <n v="13"/>
    <n v="0.64362575081817364"/>
    <n v="17.966681648622703"/>
    <n v="2.2451071706904795"/>
    <n v="11.56381896580589"/>
    <n v="6.4028626828168136"/>
    <n v="0"/>
    <n v="10.122596329547594"/>
  </r>
  <r>
    <x v="6"/>
    <x v="11"/>
    <n v="21"/>
    <n v="1"/>
    <n v="2.9616267390638322"/>
    <n v="-4.6866672657263813"/>
    <n v="2.9616267390638322"/>
    <n v="0"/>
    <n v="0"/>
    <n v="1.9118485251352662"/>
  </r>
  <r>
    <x v="2"/>
    <x v="3"/>
    <n v="12"/>
    <n v="0.46627992721572109"/>
    <n v="22.872039338489426"/>
    <n v="2.9918189868377878"/>
    <n v="10.664772838025959"/>
    <n v="12.207266500463467"/>
    <n v="0"/>
    <n v="16.77232251378048"/>
  </r>
  <r>
    <x v="2"/>
    <x v="3"/>
    <n v="12"/>
    <n v="0.46627992721572109"/>
    <n v="22.872039338489426"/>
    <n v="2.9918189868377878"/>
    <n v="10.664772838025959"/>
    <n v="12.207266500463467"/>
    <n v="0"/>
    <n v="16.77232251378048"/>
  </r>
  <r>
    <x v="0"/>
    <x v="0"/>
    <n v="6"/>
    <n v="0.51646109579767174"/>
    <n v="37.43538734277206"/>
    <n v="2.8700693541318509"/>
    <n v="19.33392116865835"/>
    <n v="18.10146617411371"/>
    <n v="0"/>
    <n v="28.811665810782522"/>
  </r>
  <r>
    <x v="7"/>
    <x v="10"/>
    <n v="17"/>
    <n v="1"/>
    <n v="-0.33173605979251825"/>
    <n v="0.74321083664270571"/>
    <n v="-0.33173605979251825"/>
    <n v="0"/>
    <n v="1"/>
    <n v="0.54664793260596445"/>
  </r>
  <r>
    <x v="0"/>
    <x v="16"/>
    <n v="5"/>
    <n v="0.47600436419790465"/>
    <n v="40.980449205955289"/>
    <n v="2.9542421962853149"/>
    <n v="19.506872668825274"/>
    <n v="21.473576537130015"/>
    <n v="0"/>
    <n v="28.111609251349904"/>
  </r>
  <r>
    <x v="0"/>
    <x v="12"/>
    <n v="3"/>
    <n v="0.47179224098430234"/>
    <n v="31.76209839729643"/>
    <n v="4.2305082719777349"/>
    <n v="14.9851115812244"/>
    <n v="16.776986816072032"/>
    <n v="0"/>
    <n v="19.748294680843532"/>
  </r>
  <r>
    <x v="2"/>
    <x v="17"/>
    <n v="14"/>
    <n v="0.50142857492845549"/>
    <n v="13.664308430072621"/>
    <n v="2.4720946727699871"/>
    <n v="6.8516747034741954"/>
    <n v="6.8126337265984258"/>
    <n v="0"/>
    <n v="9.2563520263395311"/>
  </r>
  <r>
    <x v="2"/>
    <x v="17"/>
    <n v="14"/>
    <n v="0.50142857492845549"/>
    <n v="13.664308430072621"/>
    <n v="2.4720946727699871"/>
    <n v="6.8516747034741954"/>
    <n v="6.8126337265984258"/>
    <n v="0"/>
    <n v="9.083470570221472"/>
  </r>
  <r>
    <x v="0"/>
    <x v="0"/>
    <n v="6"/>
    <n v="0.51646109579767174"/>
    <n v="37.211616654277414"/>
    <n v="2.5884609053530783"/>
    <n v="19.218352313671005"/>
    <n v="17.993264340606409"/>
    <n v="0"/>
    <n v="25.452867791157807"/>
  </r>
  <r>
    <x v="0"/>
    <x v="0"/>
    <n v="6"/>
    <n v="0.51646109579767174"/>
    <n v="37.211616654277414"/>
    <n v="2.5884609053530783"/>
    <n v="19.218352313671005"/>
    <n v="17.993264340606409"/>
    <n v="0"/>
    <n v="25.452867791157807"/>
  </r>
  <r>
    <x v="2"/>
    <x v="6"/>
    <n v="13"/>
    <n v="0.64362575081817364"/>
    <n v="17.21742194373752"/>
    <n v="3.2073128451012107"/>
    <n v="11.08157612569136"/>
    <n v="6.1358458180461604"/>
    <n v="0"/>
    <n v="11.383548355519554"/>
  </r>
  <r>
    <x v="0"/>
    <x v="4"/>
    <n v="4"/>
    <n v="0.50129966934689707"/>
    <n v="35.749953804762299"/>
    <n v="2.9609946047557143"/>
    <n v="17.921440021494185"/>
    <n v="17.828513783268114"/>
    <n v="0"/>
    <n v="25.89196105645906"/>
  </r>
  <r>
    <x v="10"/>
    <x v="18"/>
    <n v="20"/>
    <n v="1"/>
    <n v="-3.5868889855595003"/>
    <n v="-4.2359846755105393"/>
    <n v="-3.5868889855595003"/>
    <n v="0"/>
    <n v="1"/>
    <n v="-6.6791223702446816"/>
  </r>
  <r>
    <x v="10"/>
    <x v="18"/>
    <n v="20"/>
    <n v="1"/>
    <n v="-3.5868889855595003"/>
    <n v="-4.2359846755105393"/>
    <n v="-3.5868889855595003"/>
    <n v="0"/>
    <n v="1"/>
    <n v="-4.2519678528301927"/>
  </r>
  <r>
    <x v="0"/>
    <x v="2"/>
    <n v="9"/>
    <n v="0.32892727374667907"/>
    <n v="33.779572272739607"/>
    <n v="4.202198792201945"/>
    <n v="11.111022616001151"/>
    <n v="22.668549656738456"/>
    <n v="0"/>
    <n v="27.739242603912437"/>
  </r>
  <r>
    <x v="5"/>
    <x v="8"/>
    <n v="18"/>
    <n v="1"/>
    <n v="0.30343346453450737"/>
    <n v="3.9703439630823705"/>
    <n v="0.30343346453450737"/>
    <n v="0"/>
    <n v="1"/>
    <n v="3.9824288076743861"/>
  </r>
  <r>
    <x v="0"/>
    <x v="19"/>
    <n v="3"/>
    <n v="0.47210439510181312"/>
    <n v="30.824891369853628"/>
    <n v="4.4657536191680656"/>
    <n v="14.552566694243847"/>
    <n v="16.272324675609781"/>
    <n v="0"/>
    <n v="24.819017990005804"/>
  </r>
  <r>
    <x v="0"/>
    <x v="0"/>
    <n v="6"/>
    <n v="0.51646109579767174"/>
    <n v="37.435387342772167"/>
    <n v="2.870069354131874"/>
    <n v="19.333921168658403"/>
    <n v="18.101466174113764"/>
    <n v="1"/>
    <n v="8.0818239799926168"/>
  </r>
  <r>
    <x v="2"/>
    <x v="6"/>
    <n v="12"/>
    <n v="0.64362575081817364"/>
    <n v="18.842753090284234"/>
    <n v="2.9893683779019096"/>
    <n v="12.127681105215652"/>
    <n v="6.7150719850685814"/>
    <n v="0"/>
    <n v="11.762867542362546"/>
  </r>
  <r>
    <x v="2"/>
    <x v="6"/>
    <n v="12"/>
    <n v="0.64362575081817364"/>
    <n v="18.842753090284234"/>
    <n v="2.9893683779019096"/>
    <n v="12.127681105215652"/>
    <n v="6.7150719850685814"/>
    <n v="0"/>
    <n v="11.040530728054796"/>
  </r>
  <r>
    <x v="0"/>
    <x v="4"/>
    <n v="4"/>
    <n v="0.50129966934689707"/>
    <n v="34.495005810849563"/>
    <n v="2.9542421962853158"/>
    <n v="17.292335007098178"/>
    <n v="17.202670803751385"/>
    <n v="0"/>
    <n v="22.273215736207749"/>
  </r>
  <r>
    <x v="0"/>
    <x v="4"/>
    <n v="4"/>
    <n v="0.50129966934689707"/>
    <n v="34.502197712483586"/>
    <n v="2.9542421962853158"/>
    <n v="17.295940305009289"/>
    <n v="17.206257407474297"/>
    <n v="0"/>
    <n v="24.757249842074032"/>
  </r>
  <r>
    <x v="2"/>
    <x v="3"/>
    <n v="12"/>
    <n v="0.46627992721572109"/>
    <n v="22.872039338489426"/>
    <n v="2.9918189868377878"/>
    <n v="10.664772838025959"/>
    <n v="12.207266500463467"/>
    <n v="0"/>
    <n v="16.010964380873805"/>
  </r>
  <r>
    <x v="2"/>
    <x v="3"/>
    <n v="12"/>
    <n v="0.46627992721572109"/>
    <n v="22.872039338489426"/>
    <n v="2.9918189868377878"/>
    <n v="10.664772838025959"/>
    <n v="12.207266500463467"/>
    <n v="0"/>
    <n v="16.539307892042448"/>
  </r>
  <r>
    <x v="2"/>
    <x v="3"/>
    <n v="12"/>
    <n v="0.46627992721572109"/>
    <n v="22.872039338489426"/>
    <n v="2.9918189868377878"/>
    <n v="10.664772838025959"/>
    <n v="12.207266500463467"/>
    <n v="0"/>
    <n v="16.797427389041193"/>
  </r>
  <r>
    <x v="2"/>
    <x v="3"/>
    <n v="12"/>
    <n v="0.46627992721572109"/>
    <n v="22.872039338489426"/>
    <n v="2.9918189868377878"/>
    <n v="10.664772838025959"/>
    <n v="12.207266500463467"/>
    <n v="0"/>
    <n v="16.010964380873805"/>
  </r>
  <r>
    <x v="2"/>
    <x v="3"/>
    <n v="12"/>
    <n v="0.46627992721572109"/>
    <n v="22.872039338489426"/>
    <n v="2.9918189868377878"/>
    <n v="10.664772838025959"/>
    <n v="12.207266500463467"/>
    <n v="0"/>
    <n v="16.539307892042448"/>
  </r>
  <r>
    <x v="2"/>
    <x v="3"/>
    <n v="12"/>
    <n v="0.46627992721572109"/>
    <n v="22.872039338489426"/>
    <n v="2.9918189868377878"/>
    <n v="10.664772838025959"/>
    <n v="12.207266500463467"/>
    <n v="0"/>
    <n v="16.797427389041193"/>
  </r>
  <r>
    <x v="0"/>
    <x v="0"/>
    <n v="2"/>
    <n v="0.51646109579767174"/>
    <n v="48.380221961930516"/>
    <n v="2.8360356209568467"/>
    <n v="24.986502449393218"/>
    <n v="23.393719512537299"/>
    <n v="0"/>
    <n v="34.565759447217346"/>
  </r>
  <r>
    <x v="6"/>
    <x v="11"/>
    <n v="21"/>
    <n v="1"/>
    <n v="3.2918961095852115"/>
    <n v="-4.1372450473205955"/>
    <n v="3.2918961095852115"/>
    <n v="0"/>
    <n v="1"/>
    <n v="-2.6659287892453758"/>
  </r>
  <r>
    <x v="6"/>
    <x v="11"/>
    <n v="21"/>
    <n v="1"/>
    <n v="3.2918961095852115"/>
    <n v="-4.1372450473205955"/>
    <n v="3.2918961095852115"/>
    <n v="0"/>
    <n v="1"/>
    <n v="-3.0681820343561403"/>
  </r>
  <r>
    <x v="3"/>
    <x v="10"/>
    <n v="17"/>
    <n v="1"/>
    <n v="-0.98850642045995507"/>
    <n v="1.1722655092821128"/>
    <n v="-0.98850642045995507"/>
    <n v="0"/>
    <n v="1"/>
    <n v="1.119276622613357"/>
  </r>
  <r>
    <x v="0"/>
    <x v="12"/>
    <n v="3"/>
    <n v="0.47179224098430234"/>
    <n v="30.749469347833642"/>
    <n v="3.0645447257368792"/>
    <n v="14.507361052692548"/>
    <n v="16.242108295141094"/>
    <n v="0"/>
    <n v="20.463445706892518"/>
  </r>
  <r>
    <x v="0"/>
    <x v="12"/>
    <n v="3"/>
    <n v="0.47179224098430234"/>
    <n v="30.404685188988218"/>
    <n v="3.013791933082242"/>
    <n v="14.344694561734977"/>
    <n v="16.059990627253242"/>
    <n v="0"/>
    <n v="20.233995506132324"/>
  </r>
  <r>
    <x v="2"/>
    <x v="20"/>
    <n v="10"/>
    <n v="0.46226775657645619"/>
    <n v="22.898651835853158"/>
    <n v="2.8894662974607015"/>
    <n v="10.585308412785189"/>
    <n v="12.31334342306797"/>
    <n v="1"/>
    <n v="16.737265704630047"/>
  </r>
  <r>
    <x v="4"/>
    <x v="7"/>
    <n v="16"/>
    <n v="0.54736497875674861"/>
    <n v="7.228164940043289"/>
    <n v="4.1985235834622268"/>
    <n v="3.9564443488570702"/>
    <n v="3.2717205911862188"/>
    <n v="1"/>
    <n v="5.4794556051470584"/>
  </r>
  <r>
    <x v="4"/>
    <x v="7"/>
    <n v="16"/>
    <n v="0.54736497875674861"/>
    <n v="7.228164940043289"/>
    <n v="4.1855670158298688"/>
    <n v="3.9564443488570702"/>
    <n v="3.2717205911862188"/>
    <n v="1"/>
    <n v="5.4664990375147005"/>
  </r>
  <r>
    <x v="2"/>
    <x v="3"/>
    <n v="10"/>
    <n v="0.46627992721572109"/>
    <n v="26.374817717887421"/>
    <n v="2.4917154416549661"/>
    <n v="12.298048085824458"/>
    <n v="14.076769632062963"/>
    <n v="0"/>
    <n v="18.042779457308576"/>
  </r>
  <r>
    <x v="2"/>
    <x v="17"/>
    <n v="14"/>
    <n v="0.50142857492845549"/>
    <n v="15.773786651739462"/>
    <n v="2.9192849304751167"/>
    <n v="7.9094273620072117"/>
    <n v="7.8643592897322501"/>
    <n v="0"/>
    <n v="9.9812384288998608"/>
  </r>
  <r>
    <x v="9"/>
    <x v="17"/>
    <n v="15"/>
    <n v="0.50142857492845549"/>
    <n v="13.238075374157752"/>
    <n v="2.8473077891298302"/>
    <n v="6.6379492696594022"/>
    <n v="6.6001261044983499"/>
    <n v="1"/>
    <n v="4.2094130786030437"/>
  </r>
  <r>
    <x v="9"/>
    <x v="17"/>
    <n v="15"/>
    <n v="0.50142857492845549"/>
    <n v="13.238075374157752"/>
    <n v="2.8473077891298302"/>
    <n v="6.6379492696594022"/>
    <n v="6.6001261044983499"/>
    <n v="0"/>
    <n v="9.9711488995514497"/>
  </r>
  <r>
    <x v="9"/>
    <x v="17"/>
    <n v="15"/>
    <n v="0.50142857492845549"/>
    <n v="13.238075374157752"/>
    <n v="2.8473077891298302"/>
    <n v="6.6379492696594022"/>
    <n v="6.6001261044983499"/>
    <n v="0"/>
    <n v="9.8093422481542323"/>
  </r>
  <r>
    <x v="4"/>
    <x v="7"/>
    <n v="16"/>
    <n v="0.54736497875674861"/>
    <n v="7.9020553134234328"/>
    <n v="3.9613392318228682"/>
    <n v="4.3253083387666695"/>
    <n v="3.5767469746567633"/>
    <n v="0"/>
    <n v="6.6757049654412572"/>
  </r>
  <r>
    <x v="11"/>
    <x v="15"/>
    <n v="18"/>
    <n v="0.82999295887309366"/>
    <n v="2.3355769876479697"/>
    <n v="4.9208054485462327"/>
    <n v="1.9385124546538453"/>
    <n v="0.39706453299412447"/>
    <n v="0"/>
    <n v="1.5451407802130459"/>
  </r>
  <r>
    <x v="11"/>
    <x v="15"/>
    <n v="18"/>
    <n v="0.82999295887309366"/>
    <n v="2.3355769876479697"/>
    <n v="4.9208054485462327"/>
    <n v="1.9385124546538453"/>
    <n v="0.39706453299412447"/>
    <n v="0"/>
    <n v="1.5367896685583968"/>
  </r>
  <r>
    <x v="9"/>
    <x v="21"/>
    <n v="16"/>
    <n v="0.80161223811068671"/>
    <n v="7.3549869908164425"/>
    <n v="2.5008581124766303"/>
    <n v="5.895847582983353"/>
    <n v="1.4591394078330895"/>
    <n v="0"/>
    <n v="5.9734425059338685"/>
  </r>
  <r>
    <x v="9"/>
    <x v="21"/>
    <n v="16"/>
    <n v="0.80161223811068671"/>
    <n v="7.3549869908164425"/>
    <n v="2.5008581124766303"/>
    <n v="5.895847582983353"/>
    <n v="1.4591394078330895"/>
    <n v="0"/>
    <n v="4.3371738220760818"/>
  </r>
  <r>
    <x v="9"/>
    <x v="21"/>
    <n v="16"/>
    <n v="0.80161223811068671"/>
    <n v="7.3549869908164425"/>
    <n v="2.5008581124766303"/>
    <n v="5.895847582983353"/>
    <n v="1.4591394078330895"/>
    <n v="0"/>
    <n v="4.4123812538446163"/>
  </r>
  <r>
    <x v="9"/>
    <x v="21"/>
    <n v="16"/>
    <n v="0.80161223811068671"/>
    <n v="7.3549869908164425"/>
    <n v="2.5008581124766303"/>
    <n v="5.895847582983353"/>
    <n v="1.4591394078330895"/>
    <n v="0"/>
    <n v="3.9148483638594009"/>
  </r>
  <r>
    <x v="9"/>
    <x v="21"/>
    <n v="16"/>
    <n v="0.80161223811068671"/>
    <n v="7.3549869908164425"/>
    <n v="2.5008581124766303"/>
    <n v="5.895847582983353"/>
    <n v="1.4591394078330895"/>
    <n v="0"/>
    <n v="4.1775850196998885"/>
  </r>
  <r>
    <x v="3"/>
    <x v="8"/>
    <n v="17"/>
    <n v="1"/>
    <n v="-0.51103417312041943"/>
    <n v="4.9545271107268869"/>
    <n v="-0.51103417312041943"/>
    <n v="0"/>
    <n v="1"/>
    <n v="4.7569429021683005"/>
  </r>
  <r>
    <x v="12"/>
    <x v="18"/>
    <n v="19"/>
    <n v="1"/>
    <n v="-4.9904221139931844"/>
    <n v="-0.6021606877422323"/>
    <n v="-4.9904221139931844"/>
    <n v="0"/>
    <n v="0"/>
    <n v="-3.6798324679941805"/>
  </r>
  <r>
    <x v="2"/>
    <x v="3"/>
    <n v="10"/>
    <n v="0.46627992721572109"/>
    <n v="23.924649531449678"/>
    <n v="3.3217944221965774"/>
    <n v="11.155583842185992"/>
    <n v="12.769065689263686"/>
    <n v="0"/>
    <n v="21.737407674263796"/>
  </r>
  <r>
    <x v="11"/>
    <x v="15"/>
    <n v="18"/>
    <n v="0.82999295887309366"/>
    <n v="2.1790948142879176"/>
    <n v="4.4760759131961034"/>
    <n v="1.8086333525758433"/>
    <n v="0.37046146171207428"/>
    <n v="1"/>
    <n v="5.9705078532140146"/>
  </r>
  <r>
    <x v="9"/>
    <x v="21"/>
    <n v="16"/>
    <n v="0.80161223811068671"/>
    <n v="8.9691226647758917"/>
    <n v="2.6036590284354402"/>
    <n v="7.1897584932002889"/>
    <n v="1.7793641715756028"/>
    <n v="1"/>
    <n v="4.1712015656809873"/>
  </r>
  <r>
    <x v="0"/>
    <x v="4"/>
    <n v="4"/>
    <n v="0.50129966934689707"/>
    <n v="34.495005810849506"/>
    <n v="3.5655538351766913"/>
    <n v="17.292335007098149"/>
    <n v="17.202670803751356"/>
    <n v="0"/>
    <n v="27.654607682751664"/>
  </r>
  <r>
    <x v="11"/>
    <x v="8"/>
    <n v="18"/>
    <n v="1"/>
    <n v="1.2465141636691202"/>
    <n v="4.3015351524607217"/>
    <n v="1.2465141636691202"/>
    <n v="0"/>
    <n v="1"/>
    <n v="4.9365967234252288"/>
  </r>
  <r>
    <x v="11"/>
    <x v="8"/>
    <n v="18"/>
    <n v="1"/>
    <n v="1.2465141636691202"/>
    <n v="4.3015351524607217"/>
    <n v="1.2465141636691202"/>
    <n v="0"/>
    <n v="1"/>
    <n v="4.7489178114007142"/>
  </r>
  <r>
    <x v="6"/>
    <x v="11"/>
    <n v="21"/>
    <n v="1"/>
    <n v="3.2241439873943802"/>
    <n v="-4.9186763693687263"/>
    <n v="3.2241439873943802"/>
    <n v="0"/>
    <n v="1"/>
    <n v="-4.5869345220737561"/>
  </r>
  <r>
    <x v="2"/>
    <x v="3"/>
    <n v="12"/>
    <n v="0.46627992721572109"/>
    <n v="22.396965191968452"/>
    <n v="2.9918189868377469"/>
    <n v="10.443255299564088"/>
    <n v="11.953709892404364"/>
    <n v="0"/>
    <n v="15.22396307318636"/>
  </r>
  <r>
    <x v="11"/>
    <x v="15"/>
    <n v="18"/>
    <n v="0.82999295887309366"/>
    <n v="2.2418621605244566"/>
    <n v="4.4877229581780345"/>
    <n v="1.8607298079993202"/>
    <n v="0.38113235252513644"/>
    <n v="1"/>
    <n v="4.4993537390668354"/>
  </r>
  <r>
    <x v="11"/>
    <x v="15"/>
    <n v="18"/>
    <n v="0.82999295887309366"/>
    <n v="2.2418621605244566"/>
    <n v="4.4877229581780345"/>
    <n v="1.8607298079993202"/>
    <n v="0.38113235252513644"/>
    <n v="0"/>
    <n v="1.2802444386696399"/>
  </r>
  <r>
    <x v="11"/>
    <x v="15"/>
    <n v="18"/>
    <n v="0.82999295887309366"/>
    <n v="2.2418621605244566"/>
    <n v="4.4877229581780345"/>
    <n v="1.8607298079993202"/>
    <n v="0.38113235252513644"/>
    <n v="0"/>
    <n v="1.2802444386696399"/>
  </r>
  <r>
    <x v="11"/>
    <x v="15"/>
    <n v="18"/>
    <n v="0.82999295887309366"/>
    <n v="2.2418621605244566"/>
    <n v="4.4877229581780345"/>
    <n v="1.8607298079993202"/>
    <n v="0.38113235252513644"/>
    <n v="0"/>
    <n v="1.2254924640692599"/>
  </r>
  <r>
    <x v="11"/>
    <x v="15"/>
    <n v="18"/>
    <n v="0.82999295887309366"/>
    <n v="2.2418621605244566"/>
    <n v="4.4877229581780345"/>
    <n v="1.8607298079993202"/>
    <n v="0.38113235252513644"/>
    <n v="0"/>
    <n v="1.2802444386696399"/>
  </r>
  <r>
    <x v="6"/>
    <x v="11"/>
    <n v="21"/>
    <n v="1"/>
    <n v="2.956853315861109"/>
    <n v="-4.1771811976432582"/>
    <n v="2.956853315861109"/>
    <n v="0"/>
    <n v="1"/>
    <n v="-2.2466220991843815"/>
  </r>
  <r>
    <x v="0"/>
    <x v="0"/>
    <n v="6"/>
    <n v="0.51646109579767174"/>
    <n v="37.788106992037527"/>
    <n v="3.2664548438781722"/>
    <n v="19.516087145227363"/>
    <n v="18.272019846810164"/>
    <n v="0"/>
    <n v="24.777629432323124"/>
  </r>
  <r>
    <x v="2"/>
    <x v="6"/>
    <n v="13"/>
    <n v="0.64362575081817364"/>
    <n v="18.842753090284234"/>
    <n v="2.9893683779019011"/>
    <n v="12.127681105215652"/>
    <n v="6.7150719850685814"/>
    <n v="0"/>
    <n v="10.721633353393152"/>
  </r>
  <r>
    <x v="4"/>
    <x v="7"/>
    <n v="16"/>
    <n v="0.54736497875674861"/>
    <n v="7.228164940043289"/>
    <n v="4.117009636810308"/>
    <n v="3.9564443488570702"/>
    <n v="3.2717205911862188"/>
    <n v="1"/>
    <n v="6.9966165827793336"/>
  </r>
  <r>
    <x v="12"/>
    <x v="22"/>
    <n v="19"/>
    <n v="1"/>
    <n v="-6.0516851609134905"/>
    <n v="-0.74735192796305994"/>
    <n v="-6.0516851609134905"/>
    <n v="0"/>
    <n v="1"/>
    <n v="-2.8000593278042722"/>
  </r>
  <r>
    <x v="7"/>
    <x v="10"/>
    <n v="18"/>
    <n v="1"/>
    <n v="4.750573606718012"/>
    <n v="-1.8738426127998022"/>
    <n v="4.750573606718012"/>
    <n v="0"/>
    <n v="0"/>
    <n v="2.0861288890652943"/>
  </r>
  <r>
    <x v="7"/>
    <x v="10"/>
    <n v="18"/>
    <n v="1"/>
    <n v="4.750573606718012"/>
    <n v="-1.8738426127998022"/>
    <n v="4.750573606718012"/>
    <n v="0"/>
    <n v="0"/>
    <n v="2.4843029664859708"/>
  </r>
  <r>
    <x v="0"/>
    <x v="19"/>
    <n v="3"/>
    <n v="0.47210439510181312"/>
    <n v="30.824891369853628"/>
    <n v="4.4657536191680656"/>
    <n v="14.552566694243847"/>
    <n v="16.272324675609781"/>
    <n v="0"/>
    <n v="22.104032937260893"/>
  </r>
  <r>
    <x v="0"/>
    <x v="0"/>
    <n v="6"/>
    <n v="0.51646109579767174"/>
    <n v="40.313627274395209"/>
    <n v="3.2663476699090546"/>
    <n v="20.820420117713056"/>
    <n v="19.493207156682153"/>
    <n v="0"/>
    <n v="30.401545766854966"/>
  </r>
  <r>
    <x v="0"/>
    <x v="0"/>
    <n v="6"/>
    <n v="0.51646109579767174"/>
    <n v="40.313627274395202"/>
    <n v="3.2663476699090337"/>
    <n v="20.820420117713052"/>
    <n v="19.49320715668215"/>
    <n v="0"/>
    <n v="30.401545766854959"/>
  </r>
  <r>
    <x v="2"/>
    <x v="3"/>
    <n v="12"/>
    <n v="0.46627992721572109"/>
    <n v="22.396965191968452"/>
    <n v="2.9918189868377469"/>
    <n v="10.443255299564088"/>
    <n v="11.953709892404364"/>
    <n v="0"/>
    <n v="14.966672592370999"/>
  </r>
  <r>
    <x v="2"/>
    <x v="3"/>
    <n v="12"/>
    <n v="0.46627992721572109"/>
    <n v="22.396965191968452"/>
    <n v="2.9918189868377469"/>
    <n v="10.443255299564088"/>
    <n v="11.953709892404364"/>
    <n v="0"/>
    <n v="15.67840132754689"/>
  </r>
  <r>
    <x v="10"/>
    <x v="18"/>
    <n v="20"/>
    <n v="1"/>
    <n v="-3.4796155636818225"/>
    <n v="-3.9236700786673904"/>
    <n v="-3.4796155636818225"/>
    <n v="0"/>
    <n v="1"/>
    <n v="-6.3135292012686488"/>
  </r>
  <r>
    <x v="9"/>
    <x v="21"/>
    <n v="16"/>
    <n v="0.80161223811068671"/>
    <n v="7.2211090743854136"/>
    <n v="2.4947251861188149"/>
    <n v="5.7885294067594808"/>
    <n v="1.4325796676259328"/>
    <n v="0"/>
    <n v="4.3127261477825867"/>
  </r>
  <r>
    <x v="9"/>
    <x v="21"/>
    <n v="16"/>
    <n v="0.80161223811068671"/>
    <n v="7.2211090743854136"/>
    <n v="2.4947251861188149"/>
    <n v="5.7885294067594808"/>
    <n v="1.4325796676259328"/>
    <n v="0"/>
    <n v="4.2083242314022726"/>
  </r>
  <r>
    <x v="2"/>
    <x v="6"/>
    <n v="13"/>
    <n v="0.64362575081817364"/>
    <n v="18.842753090284234"/>
    <n v="2.9893683779019011"/>
    <n v="12.127681105215652"/>
    <n v="6.7150719850685814"/>
    <n v="0"/>
    <n v="10.785885807888583"/>
  </r>
  <r>
    <x v="0"/>
    <x v="4"/>
    <n v="4"/>
    <n v="0.50129966934689707"/>
    <n v="34.49482478682252"/>
    <n v="2.9542421962852798"/>
    <n v="17.292244259813277"/>
    <n v="17.202580527009243"/>
    <n v="0"/>
    <n v="26.15513851744403"/>
  </r>
  <r>
    <x v="2"/>
    <x v="17"/>
    <n v="14"/>
    <n v="0.50142857492845549"/>
    <n v="15.773786651739462"/>
    <n v="2.9192849304751167"/>
    <n v="7.9094273620072117"/>
    <n v="7.8643592897322501"/>
    <n v="0"/>
    <n v="10.476843147403232"/>
  </r>
  <r>
    <x v="0"/>
    <x v="0"/>
    <n v="6"/>
    <n v="0.51646109579767174"/>
    <n v="40.31362727439528"/>
    <n v="3.2663476699090159"/>
    <n v="20.820420117713095"/>
    <n v="19.493207156682185"/>
    <n v="0"/>
    <n v="30.401545766855016"/>
  </r>
  <r>
    <x v="0"/>
    <x v="0"/>
    <n v="6"/>
    <n v="0.51646109579767174"/>
    <n v="40.313627274395316"/>
    <n v="3.266347669909027"/>
    <n v="20.820420117713113"/>
    <n v="19.493207156682203"/>
    <n v="0"/>
    <n v="30.401545766855044"/>
  </r>
  <r>
    <x v="0"/>
    <x v="0"/>
    <n v="1"/>
    <n v="0.51646109579767174"/>
    <n v="57.961348336957712"/>
    <n v="3.074251968379734"/>
    <n v="29.93478147601574"/>
    <n v="28.026566860941973"/>
    <n v="0"/>
    <n v="37.294943966764492"/>
  </r>
  <r>
    <x v="0"/>
    <x v="0"/>
    <n v="1"/>
    <n v="0.51646109579767174"/>
    <n v="57.347481027237365"/>
    <n v="3.4133832004329951"/>
    <n v="29.6177428925632"/>
    <n v="27.729738134674164"/>
    <n v="0"/>
    <n v="36.89995407132669"/>
  </r>
  <r>
    <x v="0"/>
    <x v="2"/>
    <n v="9"/>
    <n v="0.32892727374667907"/>
    <n v="33.779395849061203"/>
    <n v="4.2023735142928205"/>
    <n v="11.110964585441589"/>
    <n v="22.668431263619613"/>
    <n v="0"/>
    <n v="26.569668705001522"/>
  </r>
  <r>
    <x v="3"/>
    <x v="5"/>
    <n v="18"/>
    <n v="1"/>
    <n v="1.2604969832135651"/>
    <n v="1.2320432541186981"/>
    <n v="1.2604969832135651"/>
    <n v="0"/>
    <n v="0"/>
    <n v="0.57440721475343837"/>
  </r>
  <r>
    <x v="0"/>
    <x v="23"/>
    <n v="3"/>
    <n v="0.43119743898267082"/>
    <n v="30.600051515481876"/>
    <n v="3.3646841921636015"/>
    <n v="13.194663846213579"/>
    <n v="17.405387669268297"/>
    <n v="0"/>
    <n v="23.781102018414082"/>
  </r>
  <r>
    <x v="7"/>
    <x v="10"/>
    <n v="18"/>
    <n v="1"/>
    <n v="1.6330076697483011"/>
    <n v="-0.21383098173018361"/>
    <n v="1.6330076697483011"/>
    <n v="0"/>
    <n v="1"/>
    <n v="0.58437663521210692"/>
  </r>
  <r>
    <x v="7"/>
    <x v="10"/>
    <n v="18"/>
    <n v="1"/>
    <n v="1.6330076697483011"/>
    <n v="-0.21383098173018361"/>
    <n v="1.6330076697483011"/>
    <n v="0"/>
    <n v="0"/>
    <n v="0.82384910337267847"/>
  </r>
  <r>
    <x v="7"/>
    <x v="10"/>
    <n v="18"/>
    <n v="1"/>
    <n v="1.6330076697483011"/>
    <n v="-0.21383098173018361"/>
    <n v="1.6330076697483011"/>
    <n v="0"/>
    <n v="1"/>
    <n v="-4.5805923566771656E-2"/>
  </r>
  <r>
    <x v="10"/>
    <x v="18"/>
    <n v="20"/>
    <n v="1"/>
    <n v="-3.4346299351524867"/>
    <n v="-3.6504587307326051"/>
    <n v="-3.4346299351524867"/>
    <n v="0"/>
    <n v="1"/>
    <n v="-4.0038581086502498"/>
  </r>
  <r>
    <x v="0"/>
    <x v="0"/>
    <n v="6"/>
    <n v="0.51646109579767174"/>
    <n v="40.313848378608483"/>
    <n v="3.2664548438781749"/>
    <n v="20.820534309437331"/>
    <n v="19.493314069171152"/>
    <n v="0"/>
    <n v="30.401712507243104"/>
  </r>
  <r>
    <x v="0"/>
    <x v="23"/>
    <n v="3"/>
    <n v="0.43119743898267082"/>
    <n v="30.600051515481876"/>
    <n v="3.3646841921636015"/>
    <n v="13.194663846213579"/>
    <n v="17.405387669268297"/>
    <n v="1"/>
    <n v="16.337576032152143"/>
  </r>
  <r>
    <x v="1"/>
    <x v="24"/>
    <n v="20"/>
    <n v="1"/>
    <n v="-4.5817651085461"/>
    <n v="9.1686272527283652"/>
    <n v="-4.5817651085461"/>
    <n v="0"/>
    <n v="1"/>
    <n v="5.9866280389639677"/>
  </r>
  <r>
    <x v="3"/>
    <x v="10"/>
    <n v="20"/>
    <n v="1"/>
    <n v="-1.9490807843084237"/>
    <n v="3.7419988826521893"/>
    <n v="-1.9490807843084237"/>
    <n v="0"/>
    <n v="1"/>
    <n v="3.3787370023959227"/>
  </r>
  <r>
    <x v="1"/>
    <x v="1"/>
    <n v="20"/>
    <n v="1"/>
    <n v="-4.6641860957070493"/>
    <n v="5.7342079689546805"/>
    <n v="-4.6641860957070493"/>
    <n v="0"/>
    <n v="1"/>
    <n v="5.7158543966680737"/>
  </r>
  <r>
    <x v="1"/>
    <x v="1"/>
    <n v="20"/>
    <n v="1"/>
    <n v="-4.6641860957070493"/>
    <n v="5.7342079689546805"/>
    <n v="-4.6641860957070493"/>
    <n v="0"/>
    <n v="0"/>
    <n v="-1.4962755636889171"/>
  </r>
  <r>
    <x v="5"/>
    <x v="8"/>
    <n v="18"/>
    <n v="1"/>
    <n v="1.7803951198761869"/>
    <n v="2.8763036315924237"/>
    <n v="1.7803951198761869"/>
    <n v="0"/>
    <n v="1"/>
    <n v="3.3821708577930845"/>
  </r>
  <r>
    <x v="7"/>
    <x v="11"/>
    <n v="21"/>
    <n v="1"/>
    <n v="0.51436119710935135"/>
    <n v="-1.2606523769232003"/>
    <n v="0.51436119710935135"/>
    <n v="0"/>
    <n v="1"/>
    <n v="-1.2093818815177344"/>
  </r>
  <r>
    <x v="11"/>
    <x v="15"/>
    <n v="18"/>
    <n v="0.82999295887309366"/>
    <n v="2.3355769876479697"/>
    <n v="4.9229385158653098"/>
    <n v="1.9385124546538453"/>
    <n v="0.39706453299412447"/>
    <n v="1"/>
    <n v="6.5534655359440359"/>
  </r>
  <r>
    <x v="12"/>
    <x v="25"/>
    <n v="20"/>
    <n v="-0.63860799181535965"/>
    <n v="-4.8957873076866694"/>
    <n v="2.4766222001213647"/>
    <n v="3.1264889009169101"/>
    <n v="-8.0222762086035786"/>
    <n v="1"/>
    <n v="0.81906528293250469"/>
  </r>
  <r>
    <x v="11"/>
    <x v="15"/>
    <n v="18"/>
    <n v="0.82999295887309366"/>
    <n v="2.0230267853293098"/>
    <n v="4.7620818002517531"/>
    <n v="1.6790979874349967"/>
    <n v="0.34392879789431308"/>
    <n v="1"/>
    <n v="5.5561865733774232"/>
  </r>
  <r>
    <x v="7"/>
    <x v="10"/>
    <n v="18"/>
    <n v="1"/>
    <n v="3.5814151134143062"/>
    <n v="-1.8738426127998653"/>
    <n v="3.5814151134143062"/>
    <n v="0"/>
    <n v="0"/>
    <n v="3.1569744454933502"/>
  </r>
  <r>
    <x v="0"/>
    <x v="13"/>
    <n v="8"/>
    <n v="0.4722090519824042"/>
    <n v="29.063719233824315"/>
    <n v="4.2883448047044661"/>
    <n v="13.724151306486947"/>
    <n v="15.339567927337368"/>
    <n v="0"/>
    <n v="16.977257178589149"/>
  </r>
  <r>
    <x v="3"/>
    <x v="5"/>
    <n v="17"/>
    <n v="1"/>
    <n v="0.80328583134705811"/>
    <n v="2.1624905269324026"/>
    <n v="0.80328583134705811"/>
    <n v="0"/>
    <n v="1"/>
    <n v="2.5379415047890292"/>
  </r>
  <r>
    <x v="3"/>
    <x v="5"/>
    <n v="17"/>
    <n v="1"/>
    <n v="0.80328583134705811"/>
    <n v="2.1624905269324026"/>
    <n v="0.80328583134705811"/>
    <n v="0"/>
    <n v="1"/>
    <n v="2.5717405594287883"/>
  </r>
  <r>
    <x v="9"/>
    <x v="21"/>
    <n v="16"/>
    <n v="0.80161223811068671"/>
    <n v="6.5313727694234398"/>
    <n v="2.3625297721364364"/>
    <n v="5.235628343632718"/>
    <n v="1.2957444257907218"/>
    <n v="0"/>
    <n v="4.1218894850285706"/>
  </r>
  <r>
    <x v="9"/>
    <x v="21"/>
    <n v="16"/>
    <n v="0.80161223811068671"/>
    <n v="6.4583603984437223"/>
    <n v="2.3622196636750492"/>
    <n v="5.1771007335218986"/>
    <n v="1.2812596649218237"/>
    <n v="0"/>
    <n v="4.0758120469703432"/>
  </r>
  <r>
    <x v="3"/>
    <x v="8"/>
    <n v="17"/>
    <n v="1"/>
    <n v="-0.71356914405133065"/>
    <n v="4.2057992968232272"/>
    <n v="-0.71356914405133065"/>
    <n v="0"/>
    <n v="1"/>
    <n v="3.7711950146547562"/>
  </r>
  <r>
    <x v="0"/>
    <x v="0"/>
    <n v="2"/>
    <n v="0.51646109579767174"/>
    <n v="47.264690056718344"/>
    <n v="2.8517525884726642"/>
    <n v="24.410373619230075"/>
    <n v="22.854316437488269"/>
    <n v="0"/>
    <n v="35.426122648490519"/>
  </r>
  <r>
    <x v="0"/>
    <x v="12"/>
    <n v="3"/>
    <n v="0.47179224098430234"/>
    <n v="33.053435833006731"/>
    <n v="2.8827854378957536"/>
    <n v="15.594354563885085"/>
    <n v="17.459081269121647"/>
    <n v="0"/>
    <n v="23.783449734278062"/>
  </r>
  <r>
    <x v="0"/>
    <x v="0"/>
    <n v="1"/>
    <n v="0.51646109579767174"/>
    <n v="53.524640905579552"/>
    <n v="2.763005491057704"/>
    <n v="27.643394694272502"/>
    <n v="25.881246211307051"/>
    <n v="0"/>
    <n v="36.063331282811305"/>
  </r>
  <r>
    <x v="7"/>
    <x v="10"/>
    <n v="20"/>
    <n v="1"/>
    <n v="-1.2163692787511795"/>
    <n v="9.3081591355016771E-2"/>
    <n v="-1.2163692787511795"/>
    <n v="0"/>
    <n v="1"/>
    <n v="-3.2074292843528349E-2"/>
  </r>
  <r>
    <x v="11"/>
    <x v="8"/>
    <n v="18"/>
    <n v="1"/>
    <n v="0.50712836013982576"/>
    <n v="4.4395919333316565"/>
    <n v="0.50712836013982576"/>
    <n v="0"/>
    <n v="1"/>
    <n v="4.6979586189720939"/>
  </r>
  <r>
    <x v="11"/>
    <x v="8"/>
    <n v="18"/>
    <n v="1"/>
    <n v="0.52136343323608803"/>
    <n v="4.3399923663289579"/>
    <n v="0.52136343323608803"/>
    <n v="0"/>
    <n v="1"/>
    <n v="4.6056113946597481"/>
  </r>
  <r>
    <x v="2"/>
    <x v="6"/>
    <n v="13"/>
    <n v="0.64362575081817364"/>
    <n v="16.363759799888172"/>
    <n v="3.2638583978913487"/>
    <n v="10.532137187411271"/>
    <n v="5.8316226124769006"/>
    <n v="0"/>
    <n v="15.089666100052655"/>
  </r>
  <r>
    <x v="1"/>
    <x v="1"/>
    <n v="20"/>
    <n v="1"/>
    <n v="-4.989771527129804"/>
    <n v="4.4795642985479445"/>
    <n v="-4.989771527129804"/>
    <n v="0"/>
    <n v="1"/>
    <n v="2.4855019031610608"/>
  </r>
  <r>
    <x v="1"/>
    <x v="1"/>
    <n v="20"/>
    <n v="1"/>
    <n v="-4.989771527129804"/>
    <n v="4.4795642985479445"/>
    <n v="-4.989771527129804"/>
    <n v="0"/>
    <n v="1"/>
    <n v="3.6487872983669405"/>
  </r>
  <r>
    <x v="3"/>
    <x v="5"/>
    <n v="18"/>
    <n v="1"/>
    <n v="0.847242940339063"/>
    <n v="1.9004271836781579"/>
    <n v="0.847242940339063"/>
    <n v="0"/>
    <n v="1"/>
    <n v="2.0945762924286155"/>
  </r>
  <r>
    <x v="3"/>
    <x v="5"/>
    <n v="18"/>
    <n v="1"/>
    <n v="0.847242940339063"/>
    <n v="1.9004271836781579"/>
    <n v="0.847242940339063"/>
    <n v="0"/>
    <n v="0"/>
    <n v="0.368934480099466"/>
  </r>
  <r>
    <x v="3"/>
    <x v="5"/>
    <n v="18"/>
    <n v="1"/>
    <n v="0.847242940339063"/>
    <n v="1.9004271836781579"/>
    <n v="0.847242940339063"/>
    <n v="0"/>
    <n v="1"/>
    <n v="2.0455099120247593"/>
  </r>
  <r>
    <x v="3"/>
    <x v="5"/>
    <n v="18"/>
    <n v="1"/>
    <n v="0.847242940339063"/>
    <n v="1.9004271836781579"/>
    <n v="0.847242940339063"/>
    <n v="0"/>
    <n v="1"/>
    <n v="1.9098010795700693"/>
  </r>
  <r>
    <x v="3"/>
    <x v="5"/>
    <n v="18"/>
    <n v="1"/>
    <n v="0.847242940339063"/>
    <n v="1.9004271836781579"/>
    <n v="0.847242940339063"/>
    <n v="0"/>
    <n v="0"/>
    <n v="0.39648427879047132"/>
  </r>
  <r>
    <x v="3"/>
    <x v="8"/>
    <n v="18"/>
    <n v="1"/>
    <n v="0.40809479666173543"/>
    <n v="4.3575464492139107"/>
    <n v="0.40809479666173543"/>
    <n v="0"/>
    <n v="1"/>
    <n v="4.4319005049760856"/>
  </r>
  <r>
    <x v="3"/>
    <x v="8"/>
    <n v="18"/>
    <n v="1"/>
    <n v="0.40809479666173543"/>
    <n v="4.3575464492139107"/>
    <n v="0.40809479666173543"/>
    <n v="0"/>
    <n v="1"/>
    <n v="4.5975637310173401"/>
  </r>
  <r>
    <x v="2"/>
    <x v="6"/>
    <n v="13"/>
    <n v="0.64362575081817364"/>
    <n v="16.967190138945568"/>
    <n v="3.2394410000956171"/>
    <n v="10.920520492453553"/>
    <n v="6.0466696464920151"/>
    <n v="0"/>
    <n v="9.9415824853304997"/>
  </r>
  <r>
    <x v="2"/>
    <x v="6"/>
    <n v="13"/>
    <n v="0.64362575081817364"/>
    <n v="16.967190138945568"/>
    <n v="3.2394410000956171"/>
    <n v="10.920520492453553"/>
    <n v="6.0466696464920151"/>
    <n v="0"/>
    <n v="9.3818075254078224"/>
  </r>
  <r>
    <x v="1"/>
    <x v="1"/>
    <n v="20"/>
    <n v="1"/>
    <n v="-4.9797223776726911"/>
    <n v="4.2709796253282457"/>
    <n v="-4.9797223776726911"/>
    <n v="0"/>
    <n v="0"/>
    <n v="-0.54776946154399597"/>
  </r>
  <r>
    <x v="3"/>
    <x v="10"/>
    <n v="20"/>
    <n v="1"/>
    <n v="-2.3522312526875573"/>
    <n v="3.6239860420255972"/>
    <n v="-2.3522312526875573"/>
    <n v="0"/>
    <n v="1"/>
    <n v="2.4255947857188671"/>
  </r>
  <r>
    <x v="8"/>
    <x v="26"/>
    <n v="20"/>
    <n v="-0.74908632505220341"/>
    <n v="-1.4888954838723705"/>
    <n v="-3.9654852488717238"/>
    <n v="1.1153112464007762"/>
    <n v="-2.6042067302731464"/>
    <n v="1"/>
    <n v="-3.9708884505826969"/>
  </r>
  <r>
    <x v="2"/>
    <x v="3"/>
    <n v="10"/>
    <n v="0.46627992721572109"/>
    <n v="23.168357448527125"/>
    <n v="2.5957778880450295"/>
    <n v="10.802940024807038"/>
    <n v="12.365417423720087"/>
    <n v="0"/>
    <n v="15.612554333436561"/>
  </r>
  <r>
    <x v="2"/>
    <x v="3"/>
    <n v="10"/>
    <n v="0.46627992721572109"/>
    <n v="23.168357448527125"/>
    <n v="2.5957778880450295"/>
    <n v="10.802940024807038"/>
    <n v="12.365417423720087"/>
    <n v="0"/>
    <n v="15.195668877879259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1">
  <r>
    <x v="0"/>
    <n v="3"/>
    <n v="0.51646109579767174"/>
    <n v="29.632603579393969"/>
    <n v="3.3661732987145827"/>
    <n v="15.304086915951819"/>
    <n v="14.32851666344215"/>
    <n v="0"/>
    <n v="21.542618370231182"/>
  </r>
  <r>
    <x v="0"/>
    <n v="6"/>
    <n v="0.51646109579767174"/>
    <n v="37.43538734277206"/>
    <n v="2.8700693541318509"/>
    <n v="19.33392116865835"/>
    <n v="18.10146617411371"/>
    <n v="0"/>
    <n v="24.997102498127397"/>
  </r>
  <r>
    <x v="1"/>
    <n v="20"/>
    <n v="1"/>
    <n v="-5.0972957967574315"/>
    <n v="6.7326244482290782"/>
    <n v="-5.0972957967574315"/>
    <n v="0"/>
    <n v="1"/>
    <n v="4.8607445127858462"/>
  </r>
  <r>
    <x v="2"/>
    <n v="7"/>
    <n v="0.32892727374667907"/>
    <n v="37.506026810106732"/>
    <n v="4.1039609861346591"/>
    <n v="12.336755147718261"/>
    <n v="25.169271662388471"/>
    <n v="0"/>
    <n v="30.238074249931472"/>
  </r>
  <r>
    <x v="0"/>
    <n v="6"/>
    <n v="0.51646109579767174"/>
    <n v="37.788106992037527"/>
    <n v="3.2664548438781722"/>
    <n v="19.516087145227363"/>
    <n v="18.272019846810164"/>
    <n v="0"/>
    <n v="24.777629432323124"/>
  </r>
  <r>
    <x v="2"/>
    <n v="7"/>
    <n v="0.32892727374667907"/>
    <n v="35.603813024788877"/>
    <n v="4.2082785046407096"/>
    <n v="11.711065153230308"/>
    <n v="23.892747871558569"/>
    <n v="0"/>
    <n v="28.137095526522604"/>
  </r>
  <r>
    <x v="3"/>
    <n v="12"/>
    <n v="0.46627992721572109"/>
    <n v="22.396965191968501"/>
    <n v="2.9918189868377238"/>
    <n v="10.443255299564111"/>
    <n v="11.95370989240439"/>
    <n v="0"/>
    <n v="15.281119009440909"/>
  </r>
  <r>
    <x v="3"/>
    <n v="12"/>
    <n v="0.46627992721572109"/>
    <n v="22.396965191968501"/>
    <n v="2.9918189868377238"/>
    <n v="10.443255299564111"/>
    <n v="11.95370989240439"/>
    <n v="0"/>
    <n v="14.462305134423286"/>
  </r>
  <r>
    <x v="1"/>
    <n v="20"/>
    <n v="1"/>
    <n v="-4.1404494884891845"/>
    <n v="6.5445811106712011"/>
    <n v="-4.1404494884891845"/>
    <n v="0"/>
    <n v="1"/>
    <n v="5.2840709492945308"/>
  </r>
  <r>
    <x v="4"/>
    <n v="4"/>
    <n v="0.50129966934689707"/>
    <n v="34.49482478682252"/>
    <n v="2.9542421962852798"/>
    <n v="17.292244259813277"/>
    <n v="17.202580527009243"/>
    <n v="0"/>
    <n v="22.661378902702836"/>
  </r>
  <r>
    <x v="4"/>
    <n v="4"/>
    <n v="0.50129966934689707"/>
    <n v="34.502197712483586"/>
    <n v="2.9542421962853158"/>
    <n v="17.295940305009289"/>
    <n v="17.206257407474297"/>
    <n v="0"/>
    <n v="24.121762403387383"/>
  </r>
  <r>
    <x v="5"/>
    <n v="18"/>
    <n v="1"/>
    <n v="0.9711722958394271"/>
    <n v="2.6366534681862079"/>
    <n v="0.9711722958394271"/>
    <n v="0"/>
    <n v="0"/>
    <n v="0.46927433803879454"/>
  </r>
  <r>
    <x v="5"/>
    <n v="18"/>
    <n v="1"/>
    <n v="0.6868798541647595"/>
    <n v="2.7989964143513251"/>
    <n v="0.6868798541647595"/>
    <n v="0"/>
    <n v="0"/>
    <n v="0.33190309305182847"/>
  </r>
  <r>
    <x v="3"/>
    <n v="12"/>
    <n v="0.46627992721572109"/>
    <n v="22.872039338489277"/>
    <n v="2.9918189868377802"/>
    <n v="10.66477283802589"/>
    <n v="12.207266500463387"/>
    <n v="0"/>
    <n v="16.190676467967275"/>
  </r>
  <r>
    <x v="0"/>
    <n v="3"/>
    <n v="0.51646109579767174"/>
    <n v="29.81013136022435"/>
    <n v="2.5682398841615002"/>
    <n v="15.395773108174007"/>
    <n v="14.414358252050343"/>
    <n v="0"/>
    <n v="22.034988816680528"/>
  </r>
  <r>
    <x v="6"/>
    <n v="12"/>
    <n v="0.64362575081817364"/>
    <n v="20.74852590980958"/>
    <n v="2.9519338897373846"/>
    <n v="13.354285567071519"/>
    <n v="7.3942403427380601"/>
    <n v="0"/>
    <n v="10.804751270855753"/>
  </r>
  <r>
    <x v="6"/>
    <n v="12"/>
    <n v="0.64362575081817364"/>
    <n v="21.304237920209015"/>
    <n v="2.9893683779019011"/>
    <n v="13.711956127003534"/>
    <n v="7.5922817932054816"/>
    <n v="0"/>
    <n v="11.138563870464024"/>
  </r>
  <r>
    <x v="7"/>
    <n v="15"/>
    <n v="0.54736497875674861"/>
    <n v="9.8092755156435576"/>
    <n v="3.4184332682727638"/>
    <n v="5.3692538842393303"/>
    <n v="4.4400216314042273"/>
    <n v="1"/>
    <n v="7.556848897016593"/>
  </r>
  <r>
    <x v="8"/>
    <n v="18"/>
    <n v="1"/>
    <n v="2.4041955799411294"/>
    <n v="2.3882340844604015"/>
    <n v="2.4041955799411294"/>
    <n v="0"/>
    <n v="0"/>
    <n v="1.2570240421898999"/>
  </r>
  <r>
    <x v="8"/>
    <n v="18"/>
    <n v="1"/>
    <n v="2.4041955799411294"/>
    <n v="2.3882340844604015"/>
    <n v="2.4041955799411294"/>
    <n v="0"/>
    <n v="0"/>
    <n v="0.93707850280249416"/>
  </r>
  <r>
    <x v="9"/>
    <n v="20"/>
    <n v="1"/>
    <n v="-0.71539676376724015"/>
    <n v="-4.43808608325243"/>
    <n v="-0.71539676376724015"/>
    <n v="0"/>
    <n v="1"/>
    <n v="-4.7370003130572957"/>
  </r>
  <r>
    <x v="9"/>
    <n v="20"/>
    <n v="1"/>
    <n v="-0.71539676376724015"/>
    <n v="-4.43808608325243"/>
    <n v="-0.71539676376724015"/>
    <n v="0"/>
    <n v="0"/>
    <n v="-0.29760004594982553"/>
  </r>
  <r>
    <x v="10"/>
    <n v="21"/>
    <n v="1"/>
    <n v="1.9914259644912786"/>
    <n v="-2.6970326122764394"/>
    <n v="1.9914259644912786"/>
    <n v="0"/>
    <n v="1"/>
    <n v="-2.4921288205120384"/>
  </r>
  <r>
    <x v="10"/>
    <n v="21"/>
    <n v="1"/>
    <n v="2.3836749079105655"/>
    <n v="-1.8738426127998662"/>
    <n v="2.3836749079105655"/>
    <n v="0"/>
    <n v="0"/>
    <n v="1.151801250202017"/>
  </r>
  <r>
    <x v="10"/>
    <n v="21"/>
    <n v="1"/>
    <n v="2.3836749079105655"/>
    <n v="-1.8738426127998662"/>
    <n v="2.3836749079105655"/>
    <n v="0"/>
    <n v="0"/>
    <n v="1.1132476922414714"/>
  </r>
  <r>
    <x v="10"/>
    <n v="21"/>
    <n v="1"/>
    <n v="2.3836749079105655"/>
    <n v="-1.8738426127998662"/>
    <n v="2.3836749079105655"/>
    <n v="0"/>
    <n v="0"/>
    <n v="1.0782410425438969"/>
  </r>
  <r>
    <x v="11"/>
    <n v="21"/>
    <n v="1"/>
    <n v="0.52813930046538748"/>
    <n v="-1.8039035748584418"/>
    <n v="0.52813930046538748"/>
    <n v="0"/>
    <n v="1"/>
    <n v="-1.6661669578542706"/>
  </r>
  <r>
    <x v="11"/>
    <n v="21"/>
    <n v="1"/>
    <n v="0.52813930046538748"/>
    <n v="-1.7970814859410269"/>
    <n v="0.52813930046538748"/>
    <n v="0"/>
    <n v="1"/>
    <n v="-1.6593448689368557"/>
  </r>
  <r>
    <x v="11"/>
    <n v="21"/>
    <n v="1"/>
    <n v="3.6685623173769222"/>
    <n v="-4.8373225278318106"/>
    <n v="3.6685623173769222"/>
    <n v="0"/>
    <n v="0"/>
    <n v="1.3443776782636294"/>
  </r>
  <r>
    <x v="8"/>
    <n v="17"/>
    <n v="1"/>
    <n v="1.6553366977395281"/>
    <n v="2.3549617548932034"/>
    <n v="1.6553366977395281"/>
    <n v="0"/>
    <n v="1"/>
    <n v="3.1983061422905608"/>
  </r>
  <r>
    <x v="8"/>
    <n v="17"/>
    <n v="1"/>
    <n v="1.6553366977395281"/>
    <n v="2.3549617548932034"/>
    <n v="1.6553366977395281"/>
    <n v="0"/>
    <n v="1"/>
    <n v="3.3605539687195005"/>
  </r>
  <r>
    <x v="11"/>
    <n v="21"/>
    <n v="1"/>
    <n v="3.4359671833119076"/>
    <n v="-4.8795060012213201"/>
    <n v="3.4359671833119076"/>
    <n v="0"/>
    <n v="0"/>
    <n v="1.927165273775983"/>
  </r>
  <r>
    <x v="12"/>
    <n v="3"/>
    <n v="0.47179224098430234"/>
    <n v="29.760464527248121"/>
    <n v="4.489685459518749"/>
    <n v="14.040756252044227"/>
    <n v="15.719708275203894"/>
    <n v="0"/>
    <n v="21.005056110404652"/>
  </r>
  <r>
    <x v="12"/>
    <n v="3"/>
    <n v="0.47179224098430234"/>
    <n v="29.760464527248121"/>
    <n v="4.489685459518749"/>
    <n v="14.040756252044227"/>
    <n v="15.719708275203894"/>
    <n v="0"/>
    <n v="21.005056110404652"/>
  </r>
  <r>
    <x v="6"/>
    <n v="13"/>
    <n v="0.64362575081817364"/>
    <n v="17.404300520591672"/>
    <n v="2.95073125436386"/>
    <n v="11.201855990030944"/>
    <n v="6.2024445305607276"/>
    <n v="0"/>
    <n v="10.592149442942123"/>
  </r>
  <r>
    <x v="6"/>
    <n v="13"/>
    <n v="0.64362575081817364"/>
    <n v="17.404300520591672"/>
    <n v="2.95073125436386"/>
    <n v="11.201855990030944"/>
    <n v="6.2024445305607276"/>
    <n v="0"/>
    <n v="10.413143784221429"/>
  </r>
  <r>
    <x v="0"/>
    <n v="6"/>
    <n v="0.51646109579767174"/>
    <n v="37.43538734277206"/>
    <n v="2.8700693541318509"/>
    <n v="19.33392116865835"/>
    <n v="18.10146617411371"/>
    <n v="0"/>
    <n v="25.094816135713796"/>
  </r>
  <r>
    <x v="8"/>
    <n v="18"/>
    <n v="1"/>
    <n v="1.1938859529921646"/>
    <n v="2.3482658267130527"/>
    <n v="1.1938859529921646"/>
    <n v="0"/>
    <n v="1"/>
    <n v="2.616534388122298"/>
  </r>
  <r>
    <x v="8"/>
    <n v="18"/>
    <n v="1"/>
    <n v="1.1938859529921646"/>
    <n v="2.3482658267130527"/>
    <n v="1.1938859529921646"/>
    <n v="0"/>
    <n v="1"/>
    <n v="2.555907665543403"/>
  </r>
  <r>
    <x v="0"/>
    <n v="6"/>
    <n v="0.51646109579767174"/>
    <n v="40.313627274395301"/>
    <n v="3.266347669909059"/>
    <n v="20.820420117713105"/>
    <n v="19.493207156682196"/>
    <n v="0"/>
    <n v="26.003294478248495"/>
  </r>
  <r>
    <x v="0"/>
    <n v="6"/>
    <n v="0.51646109579767174"/>
    <n v="40.313627274395301"/>
    <n v="3.266347669909059"/>
    <n v="20.820420117713105"/>
    <n v="19.493207156682196"/>
    <n v="0"/>
    <n v="25.9788513050303"/>
  </r>
  <r>
    <x v="11"/>
    <n v="21"/>
    <n v="1"/>
    <n v="1.8146709164672823"/>
    <n v="-3.6424425554037554"/>
    <n v="1.8146709164672823"/>
    <n v="0"/>
    <n v="1"/>
    <n v="-3.2348075834249603"/>
  </r>
  <r>
    <x v="8"/>
    <n v="17"/>
    <n v="1"/>
    <n v="0.1323268306791365"/>
    <n v="4.3308691578992162"/>
    <n v="0.1323268306791365"/>
    <n v="0"/>
    <n v="1"/>
    <n v="4.3991771941836015"/>
  </r>
  <r>
    <x v="9"/>
    <n v="19"/>
    <n v="1"/>
    <n v="-3.4775421995185463"/>
    <n v="0.10216274195422542"/>
    <n v="-3.4775421995185463"/>
    <n v="0"/>
    <n v="1"/>
    <n v="-0.25565200758083634"/>
  </r>
  <r>
    <x v="2"/>
    <n v="11"/>
    <n v="0.32892727374667907"/>
    <n v="46.347084922746042"/>
    <n v="3.7767032901831326"/>
    <n v="15.24482028974467"/>
    <n v="31.102264633001372"/>
    <n v="0"/>
    <n v="36.793232271264507"/>
  </r>
  <r>
    <x v="2"/>
    <n v="11"/>
    <n v="0.32892727374667907"/>
    <n v="46.347084922746042"/>
    <n v="3.7767032901831326"/>
    <n v="15.24482028974467"/>
    <n v="31.102264633001372"/>
    <n v="0"/>
    <n v="38.692279534758001"/>
  </r>
  <r>
    <x v="13"/>
    <n v="10"/>
    <n v="0.4722090519824042"/>
    <n v="25.888962494719468"/>
    <n v="4.2585844033438685"/>
    <n v="12.225002436439498"/>
    <n v="13.663960058279971"/>
    <n v="1"/>
    <n v="6.4255164531143834"/>
  </r>
  <r>
    <x v="6"/>
    <n v="13"/>
    <n v="0.64362575081817364"/>
    <n v="16.967190138945533"/>
    <n v="3.2394410000955944"/>
    <n v="10.92052049245353"/>
    <n v="6.0466696464920027"/>
    <n v="0"/>
    <n v="11.323508830527519"/>
  </r>
  <r>
    <x v="6"/>
    <n v="13"/>
    <n v="0.64362575081817364"/>
    <n v="16.967190138945533"/>
    <n v="3.2394410000955944"/>
    <n v="10.92052049245353"/>
    <n v="6.0466696464920027"/>
    <n v="0"/>
    <n v="11.314226388108933"/>
  </r>
  <r>
    <x v="6"/>
    <n v="13"/>
    <n v="0.64362575081817364"/>
    <n v="16.967190138945533"/>
    <n v="3.2394410000955944"/>
    <n v="10.92052049245353"/>
    <n v="6.0466696464920027"/>
    <n v="0"/>
    <n v="11.193281623655011"/>
  </r>
  <r>
    <x v="0"/>
    <n v="6"/>
    <n v="0.51646109579767174"/>
    <n v="37.788106992037548"/>
    <n v="3.266454843878186"/>
    <n v="19.516087145227374"/>
    <n v="18.272019846810174"/>
    <n v="0"/>
    <n v="24.777629432323138"/>
  </r>
  <r>
    <x v="0"/>
    <n v="6"/>
    <n v="0.51646109579767174"/>
    <n v="37.788106992037548"/>
    <n v="3.266454843878186"/>
    <n v="19.516087145227374"/>
    <n v="18.272019846810174"/>
    <n v="0"/>
    <n v="24.777629432323138"/>
  </r>
  <r>
    <x v="3"/>
    <n v="12"/>
    <n v="0.46627992721572109"/>
    <n v="22.872039338489277"/>
    <n v="2.9918189868377802"/>
    <n v="10.66477283802589"/>
    <n v="12.207266500463387"/>
    <n v="0"/>
    <n v="16.076286114506608"/>
  </r>
  <r>
    <x v="9"/>
    <n v="19"/>
    <n v="1"/>
    <n v="-3.5764659430397789"/>
    <n v="-0.76235809361394025"/>
    <n v="-3.5764659430397789"/>
    <n v="0"/>
    <n v="1"/>
    <n v="-2.3765137382882546"/>
  </r>
  <r>
    <x v="14"/>
    <n v="18"/>
    <n v="1"/>
    <n v="2.6354911082517174"/>
    <n v="3.8250048440010658"/>
    <n v="2.6354911082517174"/>
    <n v="0"/>
    <n v="1"/>
    <n v="4.2172265372044109"/>
  </r>
  <r>
    <x v="0"/>
    <n v="3"/>
    <n v="0.51646109579767174"/>
    <n v="32.132183924376911"/>
    <n v="2.2862941150716325"/>
    <n v="16.595022919956033"/>
    <n v="15.537161004420877"/>
    <n v="0"/>
    <n v="21.679725763128005"/>
  </r>
  <r>
    <x v="0"/>
    <n v="3"/>
    <n v="0.51646109579767174"/>
    <n v="32.132183924376911"/>
    <n v="2.2862941150716325"/>
    <n v="16.595022919956033"/>
    <n v="15.537161004420877"/>
    <n v="0"/>
    <n v="21.679725763128005"/>
  </r>
  <r>
    <x v="0"/>
    <n v="1"/>
    <n v="0.51646109579767174"/>
    <n v="55.674858503073523"/>
    <n v="2.7473658448219047"/>
    <n v="28.753898430877673"/>
    <n v="26.92096007219585"/>
    <n v="0"/>
    <n v="37.176325486552685"/>
  </r>
  <r>
    <x v="10"/>
    <n v="17"/>
    <n v="1"/>
    <n v="-1.9488382591179347"/>
    <n v="2.7241144481181983"/>
    <n v="-1.9488382591179347"/>
    <n v="0"/>
    <n v="1"/>
    <n v="1.731239820245384"/>
  </r>
  <r>
    <x v="15"/>
    <n v="18"/>
    <n v="0.82999295887309366"/>
    <n v="2.348431185013478"/>
    <n v="4.2320305644205387"/>
    <n v="1.9491813479591822"/>
    <n v="0.39924983705429584"/>
    <n v="1"/>
    <n v="5.7535251152735167"/>
  </r>
  <r>
    <x v="15"/>
    <n v="18"/>
    <n v="0.82999295887309366"/>
    <n v="2.348431185013478"/>
    <n v="4.2320305644205387"/>
    <n v="1.9491813479591822"/>
    <n v="0.39924983705429584"/>
    <n v="1"/>
    <n v="5.7535251152735167"/>
  </r>
  <r>
    <x v="6"/>
    <n v="13"/>
    <n v="0.64362575081817364"/>
    <n v="17.966681648622703"/>
    <n v="2.2451071706904795"/>
    <n v="11.56381896580589"/>
    <n v="6.4028626828168136"/>
    <n v="0"/>
    <n v="9.7818221484442596"/>
  </r>
  <r>
    <x v="6"/>
    <n v="13"/>
    <n v="0.64362575081817364"/>
    <n v="17.966681648622703"/>
    <n v="2.2451071706904795"/>
    <n v="11.56381896580589"/>
    <n v="6.4028626828168136"/>
    <n v="0"/>
    <n v="10.392750268226752"/>
  </r>
  <r>
    <x v="6"/>
    <n v="13"/>
    <n v="0.64362575081817364"/>
    <n v="17.966681648622703"/>
    <n v="2.2451071706904795"/>
    <n v="11.56381896580589"/>
    <n v="6.4028626828168136"/>
    <n v="0"/>
    <n v="10.273226635396181"/>
  </r>
  <r>
    <x v="6"/>
    <n v="13"/>
    <n v="0.64362575081817364"/>
    <n v="17.966681648622703"/>
    <n v="2.2451071706904795"/>
    <n v="11.56381896580589"/>
    <n v="6.4028626828168136"/>
    <n v="0"/>
    <n v="10.122596329547594"/>
  </r>
  <r>
    <x v="11"/>
    <n v="21"/>
    <n v="1"/>
    <n v="2.9616267390638322"/>
    <n v="-4.6866672657263813"/>
    <n v="2.9616267390638322"/>
    <n v="0"/>
    <n v="0"/>
    <n v="1.9118485251352662"/>
  </r>
  <r>
    <x v="3"/>
    <n v="12"/>
    <n v="0.46627992721572109"/>
    <n v="22.872039338489426"/>
    <n v="2.9918189868377878"/>
    <n v="10.664772838025959"/>
    <n v="12.207266500463467"/>
    <n v="0"/>
    <n v="16.77232251378048"/>
  </r>
  <r>
    <x v="3"/>
    <n v="12"/>
    <n v="0.46627992721572109"/>
    <n v="22.872039338489426"/>
    <n v="2.9918189868377878"/>
    <n v="10.664772838025959"/>
    <n v="12.207266500463467"/>
    <n v="0"/>
    <n v="16.77232251378048"/>
  </r>
  <r>
    <x v="0"/>
    <n v="6"/>
    <n v="0.51646109579767174"/>
    <n v="37.43538734277206"/>
    <n v="2.8700693541318509"/>
    <n v="19.33392116865835"/>
    <n v="18.10146617411371"/>
    <n v="0"/>
    <n v="28.811665810782522"/>
  </r>
  <r>
    <x v="10"/>
    <n v="17"/>
    <n v="1"/>
    <n v="-0.33173605979251825"/>
    <n v="0.74321083664270571"/>
    <n v="-0.33173605979251825"/>
    <n v="0"/>
    <n v="1"/>
    <n v="0.54664793260596445"/>
  </r>
  <r>
    <x v="16"/>
    <n v="5"/>
    <n v="0.47600436419790465"/>
    <n v="40.980449205955289"/>
    <n v="2.9542421962853149"/>
    <n v="19.506872668825274"/>
    <n v="21.473576537130015"/>
    <n v="0"/>
    <n v="28.111609251349904"/>
  </r>
  <r>
    <x v="12"/>
    <n v="3"/>
    <n v="0.47179224098430234"/>
    <n v="31.76209839729643"/>
    <n v="4.2305082719777349"/>
    <n v="14.9851115812244"/>
    <n v="16.776986816072032"/>
    <n v="0"/>
    <n v="19.748294680843532"/>
  </r>
  <r>
    <x v="17"/>
    <n v="14"/>
    <n v="0.50142857492845549"/>
    <n v="13.664308430072621"/>
    <n v="2.4720946727699871"/>
    <n v="6.8516747034741954"/>
    <n v="6.8126337265984258"/>
    <n v="0"/>
    <n v="9.2563520263395311"/>
  </r>
  <r>
    <x v="17"/>
    <n v="14"/>
    <n v="0.50142857492845549"/>
    <n v="13.664308430072621"/>
    <n v="2.4720946727699871"/>
    <n v="6.8516747034741954"/>
    <n v="6.8126337265984258"/>
    <n v="0"/>
    <n v="9.083470570221472"/>
  </r>
  <r>
    <x v="0"/>
    <n v="6"/>
    <n v="0.51646109579767174"/>
    <n v="37.211616654277414"/>
    <n v="2.5884609053530783"/>
    <n v="19.218352313671005"/>
    <n v="17.993264340606409"/>
    <n v="0"/>
    <n v="25.452867791157807"/>
  </r>
  <r>
    <x v="0"/>
    <n v="6"/>
    <n v="0.51646109579767174"/>
    <n v="37.211616654277414"/>
    <n v="2.5884609053530783"/>
    <n v="19.218352313671005"/>
    <n v="17.993264340606409"/>
    <n v="0"/>
    <n v="25.452867791157807"/>
  </r>
  <r>
    <x v="6"/>
    <n v="13"/>
    <n v="0.64362575081817364"/>
    <n v="17.21742194373752"/>
    <n v="3.2073128451012107"/>
    <n v="11.08157612569136"/>
    <n v="6.1358458180461604"/>
    <n v="0"/>
    <n v="11.383548355519554"/>
  </r>
  <r>
    <x v="4"/>
    <n v="4"/>
    <n v="0.50129966934689707"/>
    <n v="35.749953804762299"/>
    <n v="2.9609946047557143"/>
    <n v="17.921440021494185"/>
    <n v="17.828513783268114"/>
    <n v="0"/>
    <n v="25.89196105645906"/>
  </r>
  <r>
    <x v="18"/>
    <n v="20"/>
    <n v="1"/>
    <n v="-3.5868889855595003"/>
    <n v="-4.2359846755105393"/>
    <n v="-3.5868889855595003"/>
    <n v="0"/>
    <n v="1"/>
    <n v="-6.6791223702446816"/>
  </r>
  <r>
    <x v="18"/>
    <n v="20"/>
    <n v="1"/>
    <n v="-3.5868889855595003"/>
    <n v="-4.2359846755105393"/>
    <n v="-3.5868889855595003"/>
    <n v="0"/>
    <n v="1"/>
    <n v="-4.2519678528301927"/>
  </r>
  <r>
    <x v="2"/>
    <n v="9"/>
    <n v="0.32892727374667907"/>
    <n v="33.779572272739607"/>
    <n v="4.202198792201945"/>
    <n v="11.111022616001151"/>
    <n v="22.668549656738456"/>
    <n v="0"/>
    <n v="27.739242603912437"/>
  </r>
  <r>
    <x v="8"/>
    <n v="18"/>
    <n v="1"/>
    <n v="0.30343346453450737"/>
    <n v="3.9703439630823705"/>
    <n v="0.30343346453450737"/>
    <n v="0"/>
    <n v="1"/>
    <n v="3.9824288076743861"/>
  </r>
  <r>
    <x v="19"/>
    <n v="3"/>
    <n v="0.47210439510181312"/>
    <n v="30.824891369853628"/>
    <n v="4.4657536191680656"/>
    <n v="14.552566694243847"/>
    <n v="16.272324675609781"/>
    <n v="0"/>
    <n v="24.819017990005804"/>
  </r>
  <r>
    <x v="0"/>
    <n v="6"/>
    <n v="0.51646109579767174"/>
    <n v="37.435387342772167"/>
    <n v="2.870069354131874"/>
    <n v="19.333921168658403"/>
    <n v="18.101466174113764"/>
    <n v="1"/>
    <n v="8.0818239799926168"/>
  </r>
  <r>
    <x v="6"/>
    <n v="12"/>
    <n v="0.64362575081817364"/>
    <n v="18.842753090284234"/>
    <n v="2.9893683779019096"/>
    <n v="12.127681105215652"/>
    <n v="6.7150719850685814"/>
    <n v="0"/>
    <n v="11.762867542362546"/>
  </r>
  <r>
    <x v="6"/>
    <n v="12"/>
    <n v="0.64362575081817364"/>
    <n v="18.842753090284234"/>
    <n v="2.9893683779019096"/>
    <n v="12.127681105215652"/>
    <n v="6.7150719850685814"/>
    <n v="0"/>
    <n v="11.040530728054796"/>
  </r>
  <r>
    <x v="4"/>
    <n v="4"/>
    <n v="0.50129966934689707"/>
    <n v="34.495005810849563"/>
    <n v="2.9542421962853158"/>
    <n v="17.292335007098178"/>
    <n v="17.202670803751385"/>
    <n v="0"/>
    <n v="22.273215736207749"/>
  </r>
  <r>
    <x v="4"/>
    <n v="4"/>
    <n v="0.50129966934689707"/>
    <n v="34.502197712483586"/>
    <n v="2.9542421962853158"/>
    <n v="17.295940305009289"/>
    <n v="17.206257407474297"/>
    <n v="0"/>
    <n v="24.757249842074032"/>
  </r>
  <r>
    <x v="3"/>
    <n v="12"/>
    <n v="0.46627992721572109"/>
    <n v="22.872039338489426"/>
    <n v="2.9918189868377878"/>
    <n v="10.664772838025959"/>
    <n v="12.207266500463467"/>
    <n v="0"/>
    <n v="16.010964380873805"/>
  </r>
  <r>
    <x v="3"/>
    <n v="12"/>
    <n v="0.46627992721572109"/>
    <n v="22.872039338489426"/>
    <n v="2.9918189868377878"/>
    <n v="10.664772838025959"/>
    <n v="12.207266500463467"/>
    <n v="0"/>
    <n v="16.539307892042448"/>
  </r>
  <r>
    <x v="3"/>
    <n v="12"/>
    <n v="0.46627992721572109"/>
    <n v="22.872039338489426"/>
    <n v="2.9918189868377878"/>
    <n v="10.664772838025959"/>
    <n v="12.207266500463467"/>
    <n v="0"/>
    <n v="16.797427389041193"/>
  </r>
  <r>
    <x v="3"/>
    <n v="12"/>
    <n v="0.46627992721572109"/>
    <n v="22.872039338489426"/>
    <n v="2.9918189868377878"/>
    <n v="10.664772838025959"/>
    <n v="12.207266500463467"/>
    <n v="0"/>
    <n v="16.010964380873805"/>
  </r>
  <r>
    <x v="3"/>
    <n v="12"/>
    <n v="0.46627992721572109"/>
    <n v="22.872039338489426"/>
    <n v="2.9918189868377878"/>
    <n v="10.664772838025959"/>
    <n v="12.207266500463467"/>
    <n v="0"/>
    <n v="16.539307892042448"/>
  </r>
  <r>
    <x v="3"/>
    <n v="12"/>
    <n v="0.46627992721572109"/>
    <n v="22.872039338489426"/>
    <n v="2.9918189868377878"/>
    <n v="10.664772838025959"/>
    <n v="12.207266500463467"/>
    <n v="0"/>
    <n v="16.797427389041193"/>
  </r>
  <r>
    <x v="0"/>
    <n v="2"/>
    <n v="0.51646109579767174"/>
    <n v="48.380221961930516"/>
    <n v="2.8360356209568467"/>
    <n v="24.986502449393218"/>
    <n v="23.393719512537299"/>
    <n v="0"/>
    <n v="34.565759447217346"/>
  </r>
  <r>
    <x v="11"/>
    <n v="21"/>
    <n v="1"/>
    <n v="3.2918961095852115"/>
    <n v="-4.1372450473205955"/>
    <n v="3.2918961095852115"/>
    <n v="0"/>
    <n v="1"/>
    <n v="-2.6659287892453758"/>
  </r>
  <r>
    <x v="11"/>
    <n v="21"/>
    <n v="1"/>
    <n v="3.2918961095852115"/>
    <n v="-4.1372450473205955"/>
    <n v="3.2918961095852115"/>
    <n v="0"/>
    <n v="1"/>
    <n v="-3.0681820343561403"/>
  </r>
  <r>
    <x v="10"/>
    <n v="17"/>
    <n v="1"/>
    <n v="-0.98850642045995507"/>
    <n v="1.1722655092821128"/>
    <n v="-0.98850642045995507"/>
    <n v="0"/>
    <n v="1"/>
    <n v="1.119276622613357"/>
  </r>
  <r>
    <x v="12"/>
    <n v="3"/>
    <n v="0.47179224098430234"/>
    <n v="30.749469347833642"/>
    <n v="3.0645447257368792"/>
    <n v="14.507361052692548"/>
    <n v="16.242108295141094"/>
    <n v="0"/>
    <n v="20.463445706892518"/>
  </r>
  <r>
    <x v="12"/>
    <n v="3"/>
    <n v="0.47179224098430234"/>
    <n v="30.404685188988218"/>
    <n v="3.013791933082242"/>
    <n v="14.344694561734977"/>
    <n v="16.059990627253242"/>
    <n v="0"/>
    <n v="20.233995506132324"/>
  </r>
  <r>
    <x v="20"/>
    <n v="10"/>
    <n v="0.46226775657645619"/>
    <n v="22.898651835853158"/>
    <n v="2.8894662974607015"/>
    <n v="10.585308412785189"/>
    <n v="12.31334342306797"/>
    <n v="1"/>
    <n v="16.737265704630047"/>
  </r>
  <r>
    <x v="7"/>
    <n v="16"/>
    <n v="0.54736497875674861"/>
    <n v="7.228164940043289"/>
    <n v="4.1985235834622268"/>
    <n v="3.9564443488570702"/>
    <n v="3.2717205911862188"/>
    <n v="1"/>
    <n v="5.4794556051470584"/>
  </r>
  <r>
    <x v="7"/>
    <n v="16"/>
    <n v="0.54736497875674861"/>
    <n v="7.228164940043289"/>
    <n v="4.1855670158298688"/>
    <n v="3.9564443488570702"/>
    <n v="3.2717205911862188"/>
    <n v="1"/>
    <n v="5.4664990375147005"/>
  </r>
  <r>
    <x v="3"/>
    <n v="10"/>
    <n v="0.46627992721572109"/>
    <n v="26.374817717887421"/>
    <n v="2.4917154416549661"/>
    <n v="12.298048085824458"/>
    <n v="14.076769632062963"/>
    <n v="0"/>
    <n v="18.042779457308576"/>
  </r>
  <r>
    <x v="17"/>
    <n v="14"/>
    <n v="0.50142857492845549"/>
    <n v="15.773786651739462"/>
    <n v="2.9192849304751167"/>
    <n v="7.9094273620072117"/>
    <n v="7.8643592897322501"/>
    <n v="0"/>
    <n v="9.9812384288998608"/>
  </r>
  <r>
    <x v="17"/>
    <n v="15"/>
    <n v="0.50142857492845549"/>
    <n v="13.238075374157752"/>
    <n v="2.8473077891298302"/>
    <n v="6.6379492696594022"/>
    <n v="6.6001261044983499"/>
    <n v="1"/>
    <n v="4.2094130786030437"/>
  </r>
  <r>
    <x v="17"/>
    <n v="15"/>
    <n v="0.50142857492845549"/>
    <n v="13.238075374157752"/>
    <n v="2.8473077891298302"/>
    <n v="6.6379492696594022"/>
    <n v="6.6001261044983499"/>
    <n v="0"/>
    <n v="9.9711488995514497"/>
  </r>
  <r>
    <x v="17"/>
    <n v="15"/>
    <n v="0.50142857492845549"/>
    <n v="13.238075374157752"/>
    <n v="2.8473077891298302"/>
    <n v="6.6379492696594022"/>
    <n v="6.6001261044983499"/>
    <n v="0"/>
    <n v="9.8093422481542323"/>
  </r>
  <r>
    <x v="7"/>
    <n v="16"/>
    <n v="0.54736497875674861"/>
    <n v="7.9020553134234328"/>
    <n v="3.9613392318228682"/>
    <n v="4.3253083387666695"/>
    <n v="3.5767469746567633"/>
    <n v="0"/>
    <n v="6.6757049654412572"/>
  </r>
  <r>
    <x v="15"/>
    <n v="18"/>
    <n v="0.82999295887309366"/>
    <n v="2.3355769876479697"/>
    <n v="4.9208054485462327"/>
    <n v="1.9385124546538453"/>
    <n v="0.39706453299412447"/>
    <n v="0"/>
    <n v="1.5451407802130459"/>
  </r>
  <r>
    <x v="15"/>
    <n v="18"/>
    <n v="0.82999295887309366"/>
    <n v="2.3355769876479697"/>
    <n v="4.9208054485462327"/>
    <n v="1.9385124546538453"/>
    <n v="0.39706453299412447"/>
    <n v="0"/>
    <n v="1.5367896685583968"/>
  </r>
  <r>
    <x v="21"/>
    <n v="16"/>
    <n v="0.80161223811068671"/>
    <n v="7.3549869908164425"/>
    <n v="2.5008581124766303"/>
    <n v="5.895847582983353"/>
    <n v="1.4591394078330895"/>
    <n v="0"/>
    <n v="5.9734425059338685"/>
  </r>
  <r>
    <x v="21"/>
    <n v="16"/>
    <n v="0.80161223811068671"/>
    <n v="7.3549869908164425"/>
    <n v="2.5008581124766303"/>
    <n v="5.895847582983353"/>
    <n v="1.4591394078330895"/>
    <n v="0"/>
    <n v="4.3371738220760818"/>
  </r>
  <r>
    <x v="21"/>
    <n v="16"/>
    <n v="0.80161223811068671"/>
    <n v="7.3549869908164425"/>
    <n v="2.5008581124766303"/>
    <n v="5.895847582983353"/>
    <n v="1.4591394078330895"/>
    <n v="0"/>
    <n v="4.4123812538446163"/>
  </r>
  <r>
    <x v="21"/>
    <n v="16"/>
    <n v="0.80161223811068671"/>
    <n v="7.3549869908164425"/>
    <n v="2.5008581124766303"/>
    <n v="5.895847582983353"/>
    <n v="1.4591394078330895"/>
    <n v="0"/>
    <n v="3.9148483638594009"/>
  </r>
  <r>
    <x v="21"/>
    <n v="16"/>
    <n v="0.80161223811068671"/>
    <n v="7.3549869908164425"/>
    <n v="2.5008581124766303"/>
    <n v="5.895847582983353"/>
    <n v="1.4591394078330895"/>
    <n v="0"/>
    <n v="4.1775850196998885"/>
  </r>
  <r>
    <x v="8"/>
    <n v="17"/>
    <n v="1"/>
    <n v="-0.51103417312041943"/>
    <n v="4.9545271107268869"/>
    <n v="-0.51103417312041943"/>
    <n v="0"/>
    <n v="1"/>
    <n v="4.7569429021683005"/>
  </r>
  <r>
    <x v="18"/>
    <n v="19"/>
    <n v="1"/>
    <n v="-4.9904221139931844"/>
    <n v="-0.6021606877422323"/>
    <n v="-4.9904221139931844"/>
    <n v="0"/>
    <n v="0"/>
    <n v="-3.6798324679941805"/>
  </r>
  <r>
    <x v="3"/>
    <n v="10"/>
    <n v="0.46627992721572109"/>
    <n v="23.924649531449678"/>
    <n v="3.3217944221965774"/>
    <n v="11.155583842185992"/>
    <n v="12.769065689263686"/>
    <n v="0"/>
    <n v="21.737407674263796"/>
  </r>
  <r>
    <x v="15"/>
    <n v="18"/>
    <n v="0.82999295887309366"/>
    <n v="2.1790948142879176"/>
    <n v="4.4760759131961034"/>
    <n v="1.8086333525758433"/>
    <n v="0.37046146171207428"/>
    <n v="1"/>
    <n v="5.9705078532140146"/>
  </r>
  <r>
    <x v="21"/>
    <n v="16"/>
    <n v="0.80161223811068671"/>
    <n v="8.9691226647758917"/>
    <n v="2.6036590284354402"/>
    <n v="7.1897584932002889"/>
    <n v="1.7793641715756028"/>
    <n v="1"/>
    <n v="4.1712015656809873"/>
  </r>
  <r>
    <x v="4"/>
    <n v="4"/>
    <n v="0.50129966934689707"/>
    <n v="34.495005810849506"/>
    <n v="3.5655538351766913"/>
    <n v="17.292335007098149"/>
    <n v="17.202670803751356"/>
    <n v="0"/>
    <n v="27.654607682751664"/>
  </r>
  <r>
    <x v="8"/>
    <n v="18"/>
    <n v="1"/>
    <n v="1.2465141636691202"/>
    <n v="4.3015351524607217"/>
    <n v="1.2465141636691202"/>
    <n v="0"/>
    <n v="1"/>
    <n v="4.9365967234252288"/>
  </r>
  <r>
    <x v="8"/>
    <n v="18"/>
    <n v="1"/>
    <n v="1.2465141636691202"/>
    <n v="4.3015351524607217"/>
    <n v="1.2465141636691202"/>
    <n v="0"/>
    <n v="1"/>
    <n v="4.7489178114007142"/>
  </r>
  <r>
    <x v="11"/>
    <n v="21"/>
    <n v="1"/>
    <n v="3.2241439873943802"/>
    <n v="-4.9186763693687263"/>
    <n v="3.2241439873943802"/>
    <n v="0"/>
    <n v="1"/>
    <n v="-4.5869345220737561"/>
  </r>
  <r>
    <x v="3"/>
    <n v="12"/>
    <n v="0.46627992721572109"/>
    <n v="22.396965191968452"/>
    <n v="2.9918189868377469"/>
    <n v="10.443255299564088"/>
    <n v="11.953709892404364"/>
    <n v="0"/>
    <n v="15.22396307318636"/>
  </r>
  <r>
    <x v="15"/>
    <n v="18"/>
    <n v="0.82999295887309366"/>
    <n v="2.2418621605244566"/>
    <n v="4.4877229581780345"/>
    <n v="1.8607298079993202"/>
    <n v="0.38113235252513644"/>
    <n v="1"/>
    <n v="4.4993537390668354"/>
  </r>
  <r>
    <x v="15"/>
    <n v="18"/>
    <n v="0.82999295887309366"/>
    <n v="2.2418621605244566"/>
    <n v="4.4877229581780345"/>
    <n v="1.8607298079993202"/>
    <n v="0.38113235252513644"/>
    <n v="0"/>
    <n v="1.2802444386696399"/>
  </r>
  <r>
    <x v="15"/>
    <n v="18"/>
    <n v="0.82999295887309366"/>
    <n v="2.2418621605244566"/>
    <n v="4.4877229581780345"/>
    <n v="1.8607298079993202"/>
    <n v="0.38113235252513644"/>
    <n v="0"/>
    <n v="1.2802444386696399"/>
  </r>
  <r>
    <x v="15"/>
    <n v="18"/>
    <n v="0.82999295887309366"/>
    <n v="2.2418621605244566"/>
    <n v="4.4877229581780345"/>
    <n v="1.8607298079993202"/>
    <n v="0.38113235252513644"/>
    <n v="0"/>
    <n v="1.2254924640692599"/>
  </r>
  <r>
    <x v="15"/>
    <n v="18"/>
    <n v="0.82999295887309366"/>
    <n v="2.2418621605244566"/>
    <n v="4.4877229581780345"/>
    <n v="1.8607298079993202"/>
    <n v="0.38113235252513644"/>
    <n v="0"/>
    <n v="1.2802444386696399"/>
  </r>
  <r>
    <x v="11"/>
    <n v="21"/>
    <n v="1"/>
    <n v="2.956853315861109"/>
    <n v="-4.1771811976432582"/>
    <n v="2.956853315861109"/>
    <n v="0"/>
    <n v="1"/>
    <n v="-2.2466220991843815"/>
  </r>
  <r>
    <x v="0"/>
    <n v="6"/>
    <n v="0.51646109579767174"/>
    <n v="37.788106992037527"/>
    <n v="3.2664548438781722"/>
    <n v="19.516087145227363"/>
    <n v="18.272019846810164"/>
    <n v="0"/>
    <n v="24.777629432323124"/>
  </r>
  <r>
    <x v="6"/>
    <n v="13"/>
    <n v="0.64362575081817364"/>
    <n v="18.842753090284234"/>
    <n v="2.9893683779019011"/>
    <n v="12.127681105215652"/>
    <n v="6.7150719850685814"/>
    <n v="0"/>
    <n v="10.721633353393152"/>
  </r>
  <r>
    <x v="7"/>
    <n v="16"/>
    <n v="0.54736497875674861"/>
    <n v="7.228164940043289"/>
    <n v="4.117009636810308"/>
    <n v="3.9564443488570702"/>
    <n v="3.2717205911862188"/>
    <n v="1"/>
    <n v="6.9966165827793336"/>
  </r>
  <r>
    <x v="22"/>
    <n v="19"/>
    <n v="1"/>
    <n v="-6.0516851609134905"/>
    <n v="-0.74735192796305994"/>
    <n v="-6.0516851609134905"/>
    <n v="0"/>
    <n v="1"/>
    <n v="-2.8000593278042722"/>
  </r>
  <r>
    <x v="10"/>
    <n v="18"/>
    <n v="1"/>
    <n v="4.750573606718012"/>
    <n v="-1.8738426127998022"/>
    <n v="4.750573606718012"/>
    <n v="0"/>
    <n v="0"/>
    <n v="2.0861288890652943"/>
  </r>
  <r>
    <x v="10"/>
    <n v="18"/>
    <n v="1"/>
    <n v="4.750573606718012"/>
    <n v="-1.8738426127998022"/>
    <n v="4.750573606718012"/>
    <n v="0"/>
    <n v="0"/>
    <n v="2.4843029664859708"/>
  </r>
  <r>
    <x v="19"/>
    <n v="3"/>
    <n v="0.47210439510181312"/>
    <n v="30.824891369853628"/>
    <n v="4.4657536191680656"/>
    <n v="14.552566694243847"/>
    <n v="16.272324675609781"/>
    <n v="0"/>
    <n v="22.104032937260893"/>
  </r>
  <r>
    <x v="0"/>
    <n v="6"/>
    <n v="0.51646109579767174"/>
    <n v="40.313627274395209"/>
    <n v="3.2663476699090546"/>
    <n v="20.820420117713056"/>
    <n v="19.493207156682153"/>
    <n v="0"/>
    <n v="30.401545766854966"/>
  </r>
  <r>
    <x v="0"/>
    <n v="6"/>
    <n v="0.51646109579767174"/>
    <n v="40.313627274395202"/>
    <n v="3.2663476699090337"/>
    <n v="20.820420117713052"/>
    <n v="19.49320715668215"/>
    <n v="0"/>
    <n v="30.401545766854959"/>
  </r>
  <r>
    <x v="3"/>
    <n v="12"/>
    <n v="0.46627992721572109"/>
    <n v="22.396965191968452"/>
    <n v="2.9918189868377469"/>
    <n v="10.443255299564088"/>
    <n v="11.953709892404364"/>
    <n v="0"/>
    <n v="14.966672592370999"/>
  </r>
  <r>
    <x v="3"/>
    <n v="12"/>
    <n v="0.46627992721572109"/>
    <n v="22.396965191968452"/>
    <n v="2.9918189868377469"/>
    <n v="10.443255299564088"/>
    <n v="11.953709892404364"/>
    <n v="0"/>
    <n v="15.67840132754689"/>
  </r>
  <r>
    <x v="18"/>
    <n v="20"/>
    <n v="1"/>
    <n v="-3.4796155636818225"/>
    <n v="-3.9236700786673904"/>
    <n v="-3.4796155636818225"/>
    <n v="0"/>
    <n v="1"/>
    <n v="-6.3135292012686488"/>
  </r>
  <r>
    <x v="21"/>
    <n v="16"/>
    <n v="0.80161223811068671"/>
    <n v="7.2211090743854136"/>
    <n v="2.4947251861188149"/>
    <n v="5.7885294067594808"/>
    <n v="1.4325796676259328"/>
    <n v="0"/>
    <n v="4.3127261477825867"/>
  </r>
  <r>
    <x v="21"/>
    <n v="16"/>
    <n v="0.80161223811068671"/>
    <n v="7.2211090743854136"/>
    <n v="2.4947251861188149"/>
    <n v="5.7885294067594808"/>
    <n v="1.4325796676259328"/>
    <n v="0"/>
    <n v="4.2083242314022726"/>
  </r>
  <r>
    <x v="6"/>
    <n v="13"/>
    <n v="0.64362575081817364"/>
    <n v="18.842753090284234"/>
    <n v="2.9893683779019011"/>
    <n v="12.127681105215652"/>
    <n v="6.7150719850685814"/>
    <n v="0"/>
    <n v="10.785885807888583"/>
  </r>
  <r>
    <x v="4"/>
    <n v="4"/>
    <n v="0.50129966934689707"/>
    <n v="34.49482478682252"/>
    <n v="2.9542421962852798"/>
    <n v="17.292244259813277"/>
    <n v="17.202580527009243"/>
    <n v="0"/>
    <n v="26.15513851744403"/>
  </r>
  <r>
    <x v="17"/>
    <n v="14"/>
    <n v="0.50142857492845549"/>
    <n v="15.773786651739462"/>
    <n v="2.9192849304751167"/>
    <n v="7.9094273620072117"/>
    <n v="7.8643592897322501"/>
    <n v="0"/>
    <n v="10.476843147403232"/>
  </r>
  <r>
    <x v="0"/>
    <n v="6"/>
    <n v="0.51646109579767174"/>
    <n v="40.31362727439528"/>
    <n v="3.2663476699090159"/>
    <n v="20.820420117713095"/>
    <n v="19.493207156682185"/>
    <n v="0"/>
    <n v="30.401545766855016"/>
  </r>
  <r>
    <x v="0"/>
    <n v="6"/>
    <n v="0.51646109579767174"/>
    <n v="40.313627274395316"/>
    <n v="3.266347669909027"/>
    <n v="20.820420117713113"/>
    <n v="19.493207156682203"/>
    <n v="0"/>
    <n v="30.401545766855044"/>
  </r>
  <r>
    <x v="0"/>
    <n v="1"/>
    <n v="0.51646109579767174"/>
    <n v="57.961348336957712"/>
    <n v="3.074251968379734"/>
    <n v="29.93478147601574"/>
    <n v="28.026566860941973"/>
    <n v="0"/>
    <n v="37.294943966764492"/>
  </r>
  <r>
    <x v="0"/>
    <n v="1"/>
    <n v="0.51646109579767174"/>
    <n v="57.347481027237365"/>
    <n v="3.4133832004329951"/>
    <n v="29.6177428925632"/>
    <n v="27.729738134674164"/>
    <n v="0"/>
    <n v="36.89995407132669"/>
  </r>
  <r>
    <x v="2"/>
    <n v="9"/>
    <n v="0.32892727374667907"/>
    <n v="33.779395849061203"/>
    <n v="4.2023735142928205"/>
    <n v="11.110964585441589"/>
    <n v="22.668431263619613"/>
    <n v="0"/>
    <n v="26.569668705001522"/>
  </r>
  <r>
    <x v="5"/>
    <n v="18"/>
    <n v="1"/>
    <n v="1.2604969832135651"/>
    <n v="1.2320432541186981"/>
    <n v="1.2604969832135651"/>
    <n v="0"/>
    <n v="0"/>
    <n v="0.57440721475343837"/>
  </r>
  <r>
    <x v="23"/>
    <n v="3"/>
    <n v="0.43119743898267082"/>
    <n v="30.600051515481876"/>
    <n v="3.3646841921636015"/>
    <n v="13.194663846213579"/>
    <n v="17.405387669268297"/>
    <n v="0"/>
    <n v="23.781102018414082"/>
  </r>
  <r>
    <x v="10"/>
    <n v="18"/>
    <n v="1"/>
    <n v="1.6330076697483011"/>
    <n v="-0.21383098173018361"/>
    <n v="1.6330076697483011"/>
    <n v="0"/>
    <n v="1"/>
    <n v="0.58437663521210692"/>
  </r>
  <r>
    <x v="10"/>
    <n v="18"/>
    <n v="1"/>
    <n v="1.6330076697483011"/>
    <n v="-0.21383098173018361"/>
    <n v="1.6330076697483011"/>
    <n v="0"/>
    <n v="0"/>
    <n v="0.82384910337267847"/>
  </r>
  <r>
    <x v="10"/>
    <n v="18"/>
    <n v="1"/>
    <n v="1.6330076697483011"/>
    <n v="-0.21383098173018361"/>
    <n v="1.6330076697483011"/>
    <n v="0"/>
    <n v="1"/>
    <n v="-4.5805923566771656E-2"/>
  </r>
  <r>
    <x v="18"/>
    <n v="20"/>
    <n v="1"/>
    <n v="-3.4346299351524867"/>
    <n v="-3.6504587307326051"/>
    <n v="-3.4346299351524867"/>
    <n v="0"/>
    <n v="1"/>
    <n v="-4.0038581086502498"/>
  </r>
  <r>
    <x v="0"/>
    <n v="6"/>
    <n v="0.51646109579767174"/>
    <n v="40.313848378608483"/>
    <n v="3.2664548438781749"/>
    <n v="20.820534309437331"/>
    <n v="19.493314069171152"/>
    <n v="0"/>
    <n v="30.401712507243104"/>
  </r>
  <r>
    <x v="23"/>
    <n v="3"/>
    <n v="0.43119743898267082"/>
    <n v="30.600051515481876"/>
    <n v="3.3646841921636015"/>
    <n v="13.194663846213579"/>
    <n v="17.405387669268297"/>
    <n v="1"/>
    <n v="16.337576032152143"/>
  </r>
  <r>
    <x v="24"/>
    <n v="20"/>
    <n v="1"/>
    <n v="-4.5817651085461"/>
    <n v="9.1686272527283652"/>
    <n v="-4.5817651085461"/>
    <n v="0"/>
    <n v="1"/>
    <n v="5.9866280389639677"/>
  </r>
  <r>
    <x v="10"/>
    <n v="20"/>
    <n v="1"/>
    <n v="-1.9490807843084237"/>
    <n v="3.7419988826521893"/>
    <n v="-1.9490807843084237"/>
    <n v="0"/>
    <n v="1"/>
    <n v="3.3787370023959227"/>
  </r>
  <r>
    <x v="1"/>
    <n v="20"/>
    <n v="1"/>
    <n v="-4.6641860957070493"/>
    <n v="5.7342079689546805"/>
    <n v="-4.6641860957070493"/>
    <n v="0"/>
    <n v="1"/>
    <n v="5.7158543966680737"/>
  </r>
  <r>
    <x v="1"/>
    <n v="20"/>
    <n v="1"/>
    <n v="-4.6641860957070493"/>
    <n v="5.7342079689546805"/>
    <n v="-4.6641860957070493"/>
    <n v="0"/>
    <n v="0"/>
    <n v="-1.4962755636889171"/>
  </r>
  <r>
    <x v="8"/>
    <n v="18"/>
    <n v="1"/>
    <n v="1.7803951198761869"/>
    <n v="2.8763036315924237"/>
    <n v="1.7803951198761869"/>
    <n v="0"/>
    <n v="1"/>
    <n v="3.3821708577930845"/>
  </r>
  <r>
    <x v="11"/>
    <n v="21"/>
    <n v="1"/>
    <n v="0.51436119710935135"/>
    <n v="-1.2606523769232003"/>
    <n v="0.51436119710935135"/>
    <n v="0"/>
    <n v="1"/>
    <n v="-1.2093818815177344"/>
  </r>
  <r>
    <x v="15"/>
    <n v="18"/>
    <n v="0.82999295887309366"/>
    <n v="2.3355769876479697"/>
    <n v="4.9229385158653098"/>
    <n v="1.9385124546538453"/>
    <n v="0.39706453299412447"/>
    <n v="1"/>
    <n v="6.5534655359440359"/>
  </r>
  <r>
    <x v="25"/>
    <n v="20"/>
    <n v="-0.63860799181535965"/>
    <n v="-4.8957873076866694"/>
    <n v="2.4766222001213647"/>
    <n v="3.1264889009169101"/>
    <n v="-8.0222762086035786"/>
    <n v="1"/>
    <n v="0.81906528293250469"/>
  </r>
  <r>
    <x v="15"/>
    <n v="18"/>
    <n v="0.82999295887309366"/>
    <n v="2.0230267853293098"/>
    <n v="4.7620818002517531"/>
    <n v="1.6790979874349967"/>
    <n v="0.34392879789431308"/>
    <n v="1"/>
    <n v="5.5561865733774232"/>
  </r>
  <r>
    <x v="10"/>
    <n v="18"/>
    <n v="1"/>
    <n v="3.5814151134143062"/>
    <n v="-1.8738426127998653"/>
    <n v="3.5814151134143062"/>
    <n v="0"/>
    <n v="0"/>
    <n v="3.1569744454933502"/>
  </r>
  <r>
    <x v="13"/>
    <n v="8"/>
    <n v="0.4722090519824042"/>
    <n v="29.063719233824315"/>
    <n v="4.2883448047044661"/>
    <n v="13.724151306486947"/>
    <n v="15.339567927337368"/>
    <n v="0"/>
    <n v="16.977257178589149"/>
  </r>
  <r>
    <x v="5"/>
    <n v="17"/>
    <n v="1"/>
    <n v="0.80328583134705811"/>
    <n v="2.1624905269324026"/>
    <n v="0.80328583134705811"/>
    <n v="0"/>
    <n v="1"/>
    <n v="2.5379415047890292"/>
  </r>
  <r>
    <x v="5"/>
    <n v="17"/>
    <n v="1"/>
    <n v="0.80328583134705811"/>
    <n v="2.1624905269324026"/>
    <n v="0.80328583134705811"/>
    <n v="0"/>
    <n v="1"/>
    <n v="2.5717405594287883"/>
  </r>
  <r>
    <x v="21"/>
    <n v="16"/>
    <n v="0.80161223811068671"/>
    <n v="6.5313727694234398"/>
    <n v="2.3625297721364364"/>
    <n v="5.235628343632718"/>
    <n v="1.2957444257907218"/>
    <n v="0"/>
    <n v="4.1218894850285706"/>
  </r>
  <r>
    <x v="21"/>
    <n v="16"/>
    <n v="0.80161223811068671"/>
    <n v="6.4583603984437223"/>
    <n v="2.3622196636750492"/>
    <n v="5.1771007335218986"/>
    <n v="1.2812596649218237"/>
    <n v="0"/>
    <n v="4.0758120469703432"/>
  </r>
  <r>
    <x v="8"/>
    <n v="17"/>
    <n v="1"/>
    <n v="-0.71356914405133065"/>
    <n v="4.2057992968232272"/>
    <n v="-0.71356914405133065"/>
    <n v="0"/>
    <n v="1"/>
    <n v="3.7711950146547562"/>
  </r>
  <r>
    <x v="0"/>
    <n v="2"/>
    <n v="0.51646109579767174"/>
    <n v="47.264690056718344"/>
    <n v="2.8517525884726642"/>
    <n v="24.410373619230075"/>
    <n v="22.854316437488269"/>
    <n v="0"/>
    <n v="35.426122648490519"/>
  </r>
  <r>
    <x v="12"/>
    <n v="3"/>
    <n v="0.47179224098430234"/>
    <n v="33.053435833006731"/>
    <n v="2.8827854378957536"/>
    <n v="15.594354563885085"/>
    <n v="17.459081269121647"/>
    <n v="0"/>
    <n v="23.783449734278062"/>
  </r>
  <r>
    <x v="0"/>
    <n v="1"/>
    <n v="0.51646109579767174"/>
    <n v="53.524640905579552"/>
    <n v="2.763005491057704"/>
    <n v="27.643394694272502"/>
    <n v="25.881246211307051"/>
    <n v="0"/>
    <n v="36.063331282811305"/>
  </r>
  <r>
    <x v="10"/>
    <n v="20"/>
    <n v="1"/>
    <n v="-1.2163692787511795"/>
    <n v="9.3081591355016771E-2"/>
    <n v="-1.2163692787511795"/>
    <n v="0"/>
    <n v="1"/>
    <n v="-3.2074292843528349E-2"/>
  </r>
  <r>
    <x v="8"/>
    <n v="18"/>
    <n v="1"/>
    <n v="0.50712836013982576"/>
    <n v="4.4395919333316565"/>
    <n v="0.50712836013982576"/>
    <n v="0"/>
    <n v="1"/>
    <n v="4.6979586189720939"/>
  </r>
  <r>
    <x v="8"/>
    <n v="18"/>
    <n v="1"/>
    <n v="0.52136343323608803"/>
    <n v="4.3399923663289579"/>
    <n v="0.52136343323608803"/>
    <n v="0"/>
    <n v="1"/>
    <n v="4.6056113946597481"/>
  </r>
  <r>
    <x v="6"/>
    <n v="13"/>
    <n v="0.64362575081817364"/>
    <n v="16.363759799888172"/>
    <n v="3.2638583978913487"/>
    <n v="10.532137187411271"/>
    <n v="5.8316226124769006"/>
    <n v="0"/>
    <n v="15.089666100052655"/>
  </r>
  <r>
    <x v="1"/>
    <n v="20"/>
    <n v="1"/>
    <n v="-4.989771527129804"/>
    <n v="4.4795642985479445"/>
    <n v="-4.989771527129804"/>
    <n v="0"/>
    <n v="1"/>
    <n v="2.4855019031610608"/>
  </r>
  <r>
    <x v="1"/>
    <n v="20"/>
    <n v="1"/>
    <n v="-4.989771527129804"/>
    <n v="4.4795642985479445"/>
    <n v="-4.989771527129804"/>
    <n v="0"/>
    <n v="1"/>
    <n v="3.6487872983669405"/>
  </r>
  <r>
    <x v="5"/>
    <n v="18"/>
    <n v="1"/>
    <n v="0.847242940339063"/>
    <n v="1.9004271836781579"/>
    <n v="0.847242940339063"/>
    <n v="0"/>
    <n v="1"/>
    <n v="2.0945762924286155"/>
  </r>
  <r>
    <x v="5"/>
    <n v="18"/>
    <n v="1"/>
    <n v="0.847242940339063"/>
    <n v="1.9004271836781579"/>
    <n v="0.847242940339063"/>
    <n v="0"/>
    <n v="0"/>
    <n v="0.368934480099466"/>
  </r>
  <r>
    <x v="5"/>
    <n v="18"/>
    <n v="1"/>
    <n v="0.847242940339063"/>
    <n v="1.9004271836781579"/>
    <n v="0.847242940339063"/>
    <n v="0"/>
    <n v="1"/>
    <n v="2.0455099120247593"/>
  </r>
  <r>
    <x v="5"/>
    <n v="18"/>
    <n v="1"/>
    <n v="0.847242940339063"/>
    <n v="1.9004271836781579"/>
    <n v="0.847242940339063"/>
    <n v="0"/>
    <n v="1"/>
    <n v="1.9098010795700693"/>
  </r>
  <r>
    <x v="5"/>
    <n v="18"/>
    <n v="1"/>
    <n v="0.847242940339063"/>
    <n v="1.9004271836781579"/>
    <n v="0.847242940339063"/>
    <n v="0"/>
    <n v="0"/>
    <n v="0.39648427879047132"/>
  </r>
  <r>
    <x v="8"/>
    <n v="18"/>
    <n v="1"/>
    <n v="0.40809479666173543"/>
    <n v="4.3575464492139107"/>
    <n v="0.40809479666173543"/>
    <n v="0"/>
    <n v="1"/>
    <n v="4.4319005049760856"/>
  </r>
  <r>
    <x v="8"/>
    <n v="18"/>
    <n v="1"/>
    <n v="0.40809479666173543"/>
    <n v="4.3575464492139107"/>
    <n v="0.40809479666173543"/>
    <n v="0"/>
    <n v="1"/>
    <n v="4.5975637310173401"/>
  </r>
  <r>
    <x v="6"/>
    <n v="13"/>
    <n v="0.64362575081817364"/>
    <n v="16.967190138945568"/>
    <n v="3.2394410000956171"/>
    <n v="10.920520492453553"/>
    <n v="6.0466696464920151"/>
    <n v="0"/>
    <n v="9.9415824853304997"/>
  </r>
  <r>
    <x v="6"/>
    <n v="13"/>
    <n v="0.64362575081817364"/>
    <n v="16.967190138945568"/>
    <n v="3.2394410000956171"/>
    <n v="10.920520492453553"/>
    <n v="6.0466696464920151"/>
    <n v="0"/>
    <n v="9.3818075254078224"/>
  </r>
  <r>
    <x v="1"/>
    <n v="20"/>
    <n v="1"/>
    <n v="-4.9797223776726911"/>
    <n v="4.2709796253282457"/>
    <n v="-4.9797223776726911"/>
    <n v="0"/>
    <n v="0"/>
    <n v="-0.54776946154399597"/>
  </r>
  <r>
    <x v="10"/>
    <n v="20"/>
    <n v="1"/>
    <n v="-2.3522312526875573"/>
    <n v="3.6239860420255972"/>
    <n v="-2.3522312526875573"/>
    <n v="0"/>
    <n v="1"/>
    <n v="2.4255947857188671"/>
  </r>
  <r>
    <x v="26"/>
    <n v="20"/>
    <n v="-0.74908632505220341"/>
    <n v="-1.4888954838723705"/>
    <n v="-3.9654852488717238"/>
    <n v="1.1153112464007762"/>
    <n v="-2.6042067302731464"/>
    <n v="1"/>
    <n v="-3.9708884505826969"/>
  </r>
  <r>
    <x v="3"/>
    <n v="10"/>
    <n v="0.46627992721572109"/>
    <n v="23.168357448527125"/>
    <n v="2.5957778880450295"/>
    <n v="10.802940024807038"/>
    <n v="12.365417423720087"/>
    <n v="0"/>
    <n v="15.612554333436561"/>
  </r>
  <r>
    <x v="3"/>
    <n v="10"/>
    <n v="0.46627992721572109"/>
    <n v="23.168357448527125"/>
    <n v="2.5957778880450295"/>
    <n v="10.802940024807038"/>
    <n v="12.365417423720087"/>
    <n v="0"/>
    <n v="15.195668877879259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1">
  <r>
    <x v="0"/>
    <n v="0.51646109579767174"/>
    <n v="29.632603579393969"/>
    <n v="3.3661732987145827"/>
    <n v="15.304086915951819"/>
    <n v="14.32851666344215"/>
    <n v="0"/>
    <n v="21.542618370231182"/>
  </r>
  <r>
    <x v="1"/>
    <n v="0.51646109579767174"/>
    <n v="37.43538734277206"/>
    <n v="2.8700693541318509"/>
    <n v="19.33392116865835"/>
    <n v="18.10146617411371"/>
    <n v="0"/>
    <n v="24.997102498127397"/>
  </r>
  <r>
    <x v="2"/>
    <n v="1"/>
    <n v="-5.0972957967574315"/>
    <n v="6.7326244482290782"/>
    <n v="-5.0972957967574315"/>
    <n v="0"/>
    <n v="1"/>
    <n v="4.8607445127858462"/>
  </r>
  <r>
    <x v="3"/>
    <n v="0.32892727374667907"/>
    <n v="37.506026810106732"/>
    <n v="4.1039609861346591"/>
    <n v="12.336755147718261"/>
    <n v="25.169271662388471"/>
    <n v="0"/>
    <n v="30.238074249931472"/>
  </r>
  <r>
    <x v="1"/>
    <n v="0.51646109579767174"/>
    <n v="37.788106992037527"/>
    <n v="3.2664548438781722"/>
    <n v="19.516087145227363"/>
    <n v="18.272019846810164"/>
    <n v="0"/>
    <n v="24.777629432323124"/>
  </r>
  <r>
    <x v="3"/>
    <n v="0.32892727374667907"/>
    <n v="35.603813024788877"/>
    <n v="4.2082785046407096"/>
    <n v="11.711065153230308"/>
    <n v="23.892747871558569"/>
    <n v="0"/>
    <n v="28.137095526522604"/>
  </r>
  <r>
    <x v="4"/>
    <n v="0.46627992721572109"/>
    <n v="22.396965191968501"/>
    <n v="2.9918189868377238"/>
    <n v="10.443255299564111"/>
    <n v="11.95370989240439"/>
    <n v="0"/>
    <n v="15.281119009440909"/>
  </r>
  <r>
    <x v="4"/>
    <n v="0.46627992721572109"/>
    <n v="22.396965191968501"/>
    <n v="2.9918189868377238"/>
    <n v="10.443255299564111"/>
    <n v="11.95370989240439"/>
    <n v="0"/>
    <n v="14.462305134423286"/>
  </r>
  <r>
    <x v="2"/>
    <n v="1"/>
    <n v="-4.1404494884891845"/>
    <n v="6.5445811106712011"/>
    <n v="-4.1404494884891845"/>
    <n v="0"/>
    <n v="1"/>
    <n v="5.2840709492945308"/>
  </r>
  <r>
    <x v="5"/>
    <n v="0.50129966934689707"/>
    <n v="34.49482478682252"/>
    <n v="2.9542421962852798"/>
    <n v="17.292244259813277"/>
    <n v="17.202580527009243"/>
    <n v="0"/>
    <n v="22.661378902702836"/>
  </r>
  <r>
    <x v="5"/>
    <n v="0.50129966934689707"/>
    <n v="34.502197712483586"/>
    <n v="2.9542421962853158"/>
    <n v="17.295940305009289"/>
    <n v="17.206257407474297"/>
    <n v="0"/>
    <n v="24.121762403387383"/>
  </r>
  <r>
    <x v="6"/>
    <n v="1"/>
    <n v="0.9711722958394271"/>
    <n v="2.6366534681862079"/>
    <n v="0.9711722958394271"/>
    <n v="0"/>
    <n v="0"/>
    <n v="0.46927433803879454"/>
  </r>
  <r>
    <x v="6"/>
    <n v="1"/>
    <n v="0.6868798541647595"/>
    <n v="2.7989964143513251"/>
    <n v="0.6868798541647595"/>
    <n v="0"/>
    <n v="0"/>
    <n v="0.33190309305182847"/>
  </r>
  <r>
    <x v="4"/>
    <n v="0.46627992721572109"/>
    <n v="22.872039338489277"/>
    <n v="2.9918189868377802"/>
    <n v="10.66477283802589"/>
    <n v="12.207266500463387"/>
    <n v="0"/>
    <n v="16.190676467967275"/>
  </r>
  <r>
    <x v="0"/>
    <n v="0.51646109579767174"/>
    <n v="29.81013136022435"/>
    <n v="2.5682398841615002"/>
    <n v="15.395773108174007"/>
    <n v="14.414358252050343"/>
    <n v="0"/>
    <n v="22.034988816680528"/>
  </r>
  <r>
    <x v="4"/>
    <n v="0.64362575081817364"/>
    <n v="20.74852590980958"/>
    <n v="2.9519338897373846"/>
    <n v="13.354285567071519"/>
    <n v="7.3942403427380601"/>
    <n v="0"/>
    <n v="10.804751270855753"/>
  </r>
  <r>
    <x v="4"/>
    <n v="0.64362575081817364"/>
    <n v="21.304237920209015"/>
    <n v="2.9893683779019011"/>
    <n v="13.711956127003534"/>
    <n v="7.5922817932054816"/>
    <n v="0"/>
    <n v="11.138563870464024"/>
  </r>
  <r>
    <x v="7"/>
    <n v="0.54736497875674861"/>
    <n v="9.8092755156435576"/>
    <n v="3.4184332682727638"/>
    <n v="5.3692538842393303"/>
    <n v="4.4400216314042273"/>
    <n v="1"/>
    <n v="7.556848897016593"/>
  </r>
  <r>
    <x v="6"/>
    <n v="1"/>
    <n v="2.4041955799411294"/>
    <n v="2.3882340844604015"/>
    <n v="2.4041955799411294"/>
    <n v="0"/>
    <n v="0"/>
    <n v="1.2570240421898999"/>
  </r>
  <r>
    <x v="6"/>
    <n v="1"/>
    <n v="2.4041955799411294"/>
    <n v="2.3882340844604015"/>
    <n v="2.4041955799411294"/>
    <n v="0"/>
    <n v="0"/>
    <n v="0.93707850280249416"/>
  </r>
  <r>
    <x v="2"/>
    <n v="1"/>
    <n v="-0.71539676376724015"/>
    <n v="-4.43808608325243"/>
    <n v="-0.71539676376724015"/>
    <n v="0"/>
    <n v="1"/>
    <n v="-4.7370003130572957"/>
  </r>
  <r>
    <x v="2"/>
    <n v="1"/>
    <n v="-0.71539676376724015"/>
    <n v="-4.43808608325243"/>
    <n v="-0.71539676376724015"/>
    <n v="0"/>
    <n v="0"/>
    <n v="-0.29760004594982553"/>
  </r>
  <r>
    <x v="8"/>
    <n v="1"/>
    <n v="1.9914259644912786"/>
    <n v="-2.6970326122764394"/>
    <n v="1.9914259644912786"/>
    <n v="0"/>
    <n v="1"/>
    <n v="-2.4921288205120384"/>
  </r>
  <r>
    <x v="8"/>
    <n v="1"/>
    <n v="2.3836749079105655"/>
    <n v="-1.8738426127998662"/>
    <n v="2.3836749079105655"/>
    <n v="0"/>
    <n v="0"/>
    <n v="1.151801250202017"/>
  </r>
  <r>
    <x v="8"/>
    <n v="1"/>
    <n v="2.3836749079105655"/>
    <n v="-1.8738426127998662"/>
    <n v="2.3836749079105655"/>
    <n v="0"/>
    <n v="0"/>
    <n v="1.1132476922414714"/>
  </r>
  <r>
    <x v="8"/>
    <n v="1"/>
    <n v="2.3836749079105655"/>
    <n v="-1.8738426127998662"/>
    <n v="2.3836749079105655"/>
    <n v="0"/>
    <n v="0"/>
    <n v="1.0782410425438969"/>
  </r>
  <r>
    <x v="8"/>
    <n v="1"/>
    <n v="0.52813930046538748"/>
    <n v="-1.8039035748584418"/>
    <n v="0.52813930046538748"/>
    <n v="0"/>
    <n v="1"/>
    <n v="-1.6661669578542706"/>
  </r>
  <r>
    <x v="8"/>
    <n v="1"/>
    <n v="0.52813930046538748"/>
    <n v="-1.7970814859410269"/>
    <n v="0.52813930046538748"/>
    <n v="0"/>
    <n v="1"/>
    <n v="-1.6593448689368557"/>
  </r>
  <r>
    <x v="8"/>
    <n v="1"/>
    <n v="3.6685623173769222"/>
    <n v="-4.8373225278318106"/>
    <n v="3.6685623173769222"/>
    <n v="0"/>
    <n v="0"/>
    <n v="1.3443776782636294"/>
  </r>
  <r>
    <x v="9"/>
    <n v="1"/>
    <n v="1.6553366977395281"/>
    <n v="2.3549617548932034"/>
    <n v="1.6553366977395281"/>
    <n v="0"/>
    <n v="1"/>
    <n v="3.1983061422905608"/>
  </r>
  <r>
    <x v="9"/>
    <n v="1"/>
    <n v="1.6553366977395281"/>
    <n v="2.3549617548932034"/>
    <n v="1.6553366977395281"/>
    <n v="0"/>
    <n v="1"/>
    <n v="3.3605539687195005"/>
  </r>
  <r>
    <x v="8"/>
    <n v="1"/>
    <n v="3.4359671833119076"/>
    <n v="-4.8795060012213201"/>
    <n v="3.4359671833119076"/>
    <n v="0"/>
    <n v="0"/>
    <n v="1.927165273775983"/>
  </r>
  <r>
    <x v="0"/>
    <n v="0.47179224098430234"/>
    <n v="29.760464527248121"/>
    <n v="4.489685459518749"/>
    <n v="14.040756252044227"/>
    <n v="15.719708275203894"/>
    <n v="0"/>
    <n v="21.005056110404652"/>
  </r>
  <r>
    <x v="0"/>
    <n v="0.47179224098430234"/>
    <n v="29.760464527248121"/>
    <n v="4.489685459518749"/>
    <n v="14.040756252044227"/>
    <n v="15.719708275203894"/>
    <n v="0"/>
    <n v="21.005056110404652"/>
  </r>
  <r>
    <x v="10"/>
    <n v="0.64362575081817364"/>
    <n v="17.404300520591672"/>
    <n v="2.95073125436386"/>
    <n v="11.201855990030944"/>
    <n v="6.2024445305607276"/>
    <n v="0"/>
    <n v="10.592149442942123"/>
  </r>
  <r>
    <x v="10"/>
    <n v="0.64362575081817364"/>
    <n v="17.404300520591672"/>
    <n v="2.95073125436386"/>
    <n v="11.201855990030944"/>
    <n v="6.2024445305607276"/>
    <n v="0"/>
    <n v="10.413143784221429"/>
  </r>
  <r>
    <x v="1"/>
    <n v="0.51646109579767174"/>
    <n v="37.43538734277206"/>
    <n v="2.8700693541318509"/>
    <n v="19.33392116865835"/>
    <n v="18.10146617411371"/>
    <n v="0"/>
    <n v="25.094816135713796"/>
  </r>
  <r>
    <x v="6"/>
    <n v="1"/>
    <n v="1.1938859529921646"/>
    <n v="2.3482658267130527"/>
    <n v="1.1938859529921646"/>
    <n v="0"/>
    <n v="1"/>
    <n v="2.616534388122298"/>
  </r>
  <r>
    <x v="6"/>
    <n v="1"/>
    <n v="1.1938859529921646"/>
    <n v="2.3482658267130527"/>
    <n v="1.1938859529921646"/>
    <n v="0"/>
    <n v="1"/>
    <n v="2.555907665543403"/>
  </r>
  <r>
    <x v="1"/>
    <n v="0.51646109579767174"/>
    <n v="40.313627274395301"/>
    <n v="3.266347669909059"/>
    <n v="20.820420117713105"/>
    <n v="19.493207156682196"/>
    <n v="0"/>
    <n v="26.003294478248495"/>
  </r>
  <r>
    <x v="1"/>
    <n v="0.51646109579767174"/>
    <n v="40.313627274395301"/>
    <n v="3.266347669909059"/>
    <n v="20.820420117713105"/>
    <n v="19.493207156682196"/>
    <n v="0"/>
    <n v="25.9788513050303"/>
  </r>
  <r>
    <x v="8"/>
    <n v="1"/>
    <n v="1.8146709164672823"/>
    <n v="-3.6424425554037554"/>
    <n v="1.8146709164672823"/>
    <n v="0"/>
    <n v="1"/>
    <n v="-3.2348075834249603"/>
  </r>
  <r>
    <x v="9"/>
    <n v="1"/>
    <n v="0.1323268306791365"/>
    <n v="4.3308691578992162"/>
    <n v="0.1323268306791365"/>
    <n v="0"/>
    <n v="1"/>
    <n v="4.3991771941836015"/>
  </r>
  <r>
    <x v="11"/>
    <n v="1"/>
    <n v="-3.4775421995185463"/>
    <n v="0.10216274195422542"/>
    <n v="-3.4775421995185463"/>
    <n v="0"/>
    <n v="1"/>
    <n v="-0.25565200758083634"/>
  </r>
  <r>
    <x v="12"/>
    <n v="0.32892727374667907"/>
    <n v="46.347084922746042"/>
    <n v="3.7767032901831326"/>
    <n v="15.24482028974467"/>
    <n v="31.102264633001372"/>
    <n v="0"/>
    <n v="36.793232271264507"/>
  </r>
  <r>
    <x v="12"/>
    <n v="0.32892727374667907"/>
    <n v="46.347084922746042"/>
    <n v="3.7767032901831326"/>
    <n v="15.24482028974467"/>
    <n v="31.102264633001372"/>
    <n v="0"/>
    <n v="38.692279534758001"/>
  </r>
  <r>
    <x v="13"/>
    <n v="0.4722090519824042"/>
    <n v="25.888962494719468"/>
    <n v="4.2585844033438685"/>
    <n v="12.225002436439498"/>
    <n v="13.663960058279971"/>
    <n v="1"/>
    <n v="6.4255164531143834"/>
  </r>
  <r>
    <x v="10"/>
    <n v="0.64362575081817364"/>
    <n v="16.967190138945533"/>
    <n v="3.2394410000955944"/>
    <n v="10.92052049245353"/>
    <n v="6.0466696464920027"/>
    <n v="0"/>
    <n v="11.323508830527519"/>
  </r>
  <r>
    <x v="10"/>
    <n v="0.64362575081817364"/>
    <n v="16.967190138945533"/>
    <n v="3.2394410000955944"/>
    <n v="10.92052049245353"/>
    <n v="6.0466696464920027"/>
    <n v="0"/>
    <n v="11.314226388108933"/>
  </r>
  <r>
    <x v="10"/>
    <n v="0.64362575081817364"/>
    <n v="16.967190138945533"/>
    <n v="3.2394410000955944"/>
    <n v="10.92052049245353"/>
    <n v="6.0466696464920027"/>
    <n v="0"/>
    <n v="11.193281623655011"/>
  </r>
  <r>
    <x v="1"/>
    <n v="0.51646109579767174"/>
    <n v="37.788106992037548"/>
    <n v="3.266454843878186"/>
    <n v="19.516087145227374"/>
    <n v="18.272019846810174"/>
    <n v="0"/>
    <n v="24.777629432323138"/>
  </r>
  <r>
    <x v="1"/>
    <n v="0.51646109579767174"/>
    <n v="37.788106992037548"/>
    <n v="3.266454843878186"/>
    <n v="19.516087145227374"/>
    <n v="18.272019846810174"/>
    <n v="0"/>
    <n v="24.777629432323138"/>
  </r>
  <r>
    <x v="4"/>
    <n v="0.46627992721572109"/>
    <n v="22.872039338489277"/>
    <n v="2.9918189868377802"/>
    <n v="10.66477283802589"/>
    <n v="12.207266500463387"/>
    <n v="0"/>
    <n v="16.076286114506608"/>
  </r>
  <r>
    <x v="11"/>
    <n v="1"/>
    <n v="-3.5764659430397789"/>
    <n v="-0.76235809361394025"/>
    <n v="-3.5764659430397789"/>
    <n v="0"/>
    <n v="1"/>
    <n v="-2.3765137382882546"/>
  </r>
  <r>
    <x v="6"/>
    <n v="1"/>
    <n v="2.6354911082517174"/>
    <n v="3.8250048440010658"/>
    <n v="2.6354911082517174"/>
    <n v="0"/>
    <n v="1"/>
    <n v="4.2172265372044109"/>
  </r>
  <r>
    <x v="0"/>
    <n v="0.51646109579767174"/>
    <n v="32.132183924376911"/>
    <n v="2.2862941150716325"/>
    <n v="16.595022919956033"/>
    <n v="15.537161004420877"/>
    <n v="0"/>
    <n v="21.679725763128005"/>
  </r>
  <r>
    <x v="0"/>
    <n v="0.51646109579767174"/>
    <n v="32.132183924376911"/>
    <n v="2.2862941150716325"/>
    <n v="16.595022919956033"/>
    <n v="15.537161004420877"/>
    <n v="0"/>
    <n v="21.679725763128005"/>
  </r>
  <r>
    <x v="14"/>
    <n v="0.51646109579767174"/>
    <n v="55.674858503073523"/>
    <n v="2.7473658448219047"/>
    <n v="28.753898430877673"/>
    <n v="26.92096007219585"/>
    <n v="0"/>
    <n v="37.176325486552685"/>
  </r>
  <r>
    <x v="9"/>
    <n v="1"/>
    <n v="-1.9488382591179347"/>
    <n v="2.7241144481181983"/>
    <n v="-1.9488382591179347"/>
    <n v="0"/>
    <n v="1"/>
    <n v="1.731239820245384"/>
  </r>
  <r>
    <x v="6"/>
    <n v="0.82999295887309366"/>
    <n v="2.348431185013478"/>
    <n v="4.2320305644205387"/>
    <n v="1.9491813479591822"/>
    <n v="0.39924983705429584"/>
    <n v="1"/>
    <n v="5.7535251152735167"/>
  </r>
  <r>
    <x v="6"/>
    <n v="0.82999295887309366"/>
    <n v="2.348431185013478"/>
    <n v="4.2320305644205387"/>
    <n v="1.9491813479591822"/>
    <n v="0.39924983705429584"/>
    <n v="1"/>
    <n v="5.7535251152735167"/>
  </r>
  <r>
    <x v="10"/>
    <n v="0.64362575081817364"/>
    <n v="17.966681648622703"/>
    <n v="2.2451071706904795"/>
    <n v="11.56381896580589"/>
    <n v="6.4028626828168136"/>
    <n v="0"/>
    <n v="9.7818221484442596"/>
  </r>
  <r>
    <x v="10"/>
    <n v="0.64362575081817364"/>
    <n v="17.966681648622703"/>
    <n v="2.2451071706904795"/>
    <n v="11.56381896580589"/>
    <n v="6.4028626828168136"/>
    <n v="0"/>
    <n v="10.392750268226752"/>
  </r>
  <r>
    <x v="10"/>
    <n v="0.64362575081817364"/>
    <n v="17.966681648622703"/>
    <n v="2.2451071706904795"/>
    <n v="11.56381896580589"/>
    <n v="6.4028626828168136"/>
    <n v="0"/>
    <n v="10.273226635396181"/>
  </r>
  <r>
    <x v="10"/>
    <n v="0.64362575081817364"/>
    <n v="17.966681648622703"/>
    <n v="2.2451071706904795"/>
    <n v="11.56381896580589"/>
    <n v="6.4028626828168136"/>
    <n v="0"/>
    <n v="10.122596329547594"/>
  </r>
  <r>
    <x v="8"/>
    <n v="1"/>
    <n v="2.9616267390638322"/>
    <n v="-4.6866672657263813"/>
    <n v="2.9616267390638322"/>
    <n v="0"/>
    <n v="0"/>
    <n v="1.9118485251352662"/>
  </r>
  <r>
    <x v="4"/>
    <n v="0.46627992721572109"/>
    <n v="22.872039338489426"/>
    <n v="2.9918189868377878"/>
    <n v="10.664772838025959"/>
    <n v="12.207266500463467"/>
    <n v="0"/>
    <n v="16.77232251378048"/>
  </r>
  <r>
    <x v="4"/>
    <n v="0.46627992721572109"/>
    <n v="22.872039338489426"/>
    <n v="2.9918189868377878"/>
    <n v="10.664772838025959"/>
    <n v="12.207266500463467"/>
    <n v="0"/>
    <n v="16.77232251378048"/>
  </r>
  <r>
    <x v="1"/>
    <n v="0.51646109579767174"/>
    <n v="37.43538734277206"/>
    <n v="2.8700693541318509"/>
    <n v="19.33392116865835"/>
    <n v="18.10146617411371"/>
    <n v="0"/>
    <n v="28.811665810782522"/>
  </r>
  <r>
    <x v="9"/>
    <n v="1"/>
    <n v="-0.33173605979251825"/>
    <n v="0.74321083664270571"/>
    <n v="-0.33173605979251825"/>
    <n v="0"/>
    <n v="1"/>
    <n v="0.54664793260596445"/>
  </r>
  <r>
    <x v="15"/>
    <n v="0.47600436419790465"/>
    <n v="40.980449205955289"/>
    <n v="2.9542421962853149"/>
    <n v="19.506872668825274"/>
    <n v="21.473576537130015"/>
    <n v="0"/>
    <n v="28.111609251349904"/>
  </r>
  <r>
    <x v="0"/>
    <n v="0.47179224098430234"/>
    <n v="31.76209839729643"/>
    <n v="4.2305082719777349"/>
    <n v="14.9851115812244"/>
    <n v="16.776986816072032"/>
    <n v="0"/>
    <n v="19.748294680843532"/>
  </r>
  <r>
    <x v="16"/>
    <n v="0.50142857492845549"/>
    <n v="13.664308430072621"/>
    <n v="2.4720946727699871"/>
    <n v="6.8516747034741954"/>
    <n v="6.8126337265984258"/>
    <n v="0"/>
    <n v="9.2563520263395311"/>
  </r>
  <r>
    <x v="16"/>
    <n v="0.50142857492845549"/>
    <n v="13.664308430072621"/>
    <n v="2.4720946727699871"/>
    <n v="6.8516747034741954"/>
    <n v="6.8126337265984258"/>
    <n v="0"/>
    <n v="9.083470570221472"/>
  </r>
  <r>
    <x v="1"/>
    <n v="0.51646109579767174"/>
    <n v="37.211616654277414"/>
    <n v="2.5884609053530783"/>
    <n v="19.218352313671005"/>
    <n v="17.993264340606409"/>
    <n v="0"/>
    <n v="25.452867791157807"/>
  </r>
  <r>
    <x v="1"/>
    <n v="0.51646109579767174"/>
    <n v="37.211616654277414"/>
    <n v="2.5884609053530783"/>
    <n v="19.218352313671005"/>
    <n v="17.993264340606409"/>
    <n v="0"/>
    <n v="25.452867791157807"/>
  </r>
  <r>
    <x v="10"/>
    <n v="0.64362575081817364"/>
    <n v="17.21742194373752"/>
    <n v="3.2073128451012107"/>
    <n v="11.08157612569136"/>
    <n v="6.1358458180461604"/>
    <n v="0"/>
    <n v="11.383548355519554"/>
  </r>
  <r>
    <x v="5"/>
    <n v="0.50129966934689707"/>
    <n v="35.749953804762299"/>
    <n v="2.9609946047557143"/>
    <n v="17.921440021494185"/>
    <n v="17.828513783268114"/>
    <n v="0"/>
    <n v="25.89196105645906"/>
  </r>
  <r>
    <x v="2"/>
    <n v="1"/>
    <n v="-3.5868889855595003"/>
    <n v="-4.2359846755105393"/>
    <n v="-3.5868889855595003"/>
    <n v="0"/>
    <n v="1"/>
    <n v="-6.6791223702446816"/>
  </r>
  <r>
    <x v="2"/>
    <n v="1"/>
    <n v="-3.5868889855595003"/>
    <n v="-4.2359846755105393"/>
    <n v="-3.5868889855595003"/>
    <n v="0"/>
    <n v="1"/>
    <n v="-4.2519678528301927"/>
  </r>
  <r>
    <x v="17"/>
    <n v="0.32892727374667907"/>
    <n v="33.779572272739607"/>
    <n v="4.202198792201945"/>
    <n v="11.111022616001151"/>
    <n v="22.668549656738456"/>
    <n v="0"/>
    <n v="27.739242603912437"/>
  </r>
  <r>
    <x v="6"/>
    <n v="1"/>
    <n v="0.30343346453450737"/>
    <n v="3.9703439630823705"/>
    <n v="0.30343346453450737"/>
    <n v="0"/>
    <n v="1"/>
    <n v="3.9824288076743861"/>
  </r>
  <r>
    <x v="0"/>
    <n v="0.47210439510181312"/>
    <n v="30.824891369853628"/>
    <n v="4.4657536191680656"/>
    <n v="14.552566694243847"/>
    <n v="16.272324675609781"/>
    <n v="0"/>
    <n v="24.819017990005804"/>
  </r>
  <r>
    <x v="1"/>
    <n v="0.51646109579767174"/>
    <n v="37.435387342772167"/>
    <n v="2.870069354131874"/>
    <n v="19.333921168658403"/>
    <n v="18.101466174113764"/>
    <n v="1"/>
    <n v="8.0818239799926168"/>
  </r>
  <r>
    <x v="4"/>
    <n v="0.64362575081817364"/>
    <n v="18.842753090284234"/>
    <n v="2.9893683779019096"/>
    <n v="12.127681105215652"/>
    <n v="6.7150719850685814"/>
    <n v="0"/>
    <n v="11.762867542362546"/>
  </r>
  <r>
    <x v="4"/>
    <n v="0.64362575081817364"/>
    <n v="18.842753090284234"/>
    <n v="2.9893683779019096"/>
    <n v="12.127681105215652"/>
    <n v="6.7150719850685814"/>
    <n v="0"/>
    <n v="11.040530728054796"/>
  </r>
  <r>
    <x v="5"/>
    <n v="0.50129966934689707"/>
    <n v="34.495005810849563"/>
    <n v="2.9542421962853158"/>
    <n v="17.292335007098178"/>
    <n v="17.202670803751385"/>
    <n v="0"/>
    <n v="22.273215736207749"/>
  </r>
  <r>
    <x v="5"/>
    <n v="0.50129966934689707"/>
    <n v="34.502197712483586"/>
    <n v="2.9542421962853158"/>
    <n v="17.295940305009289"/>
    <n v="17.206257407474297"/>
    <n v="0"/>
    <n v="24.757249842074032"/>
  </r>
  <r>
    <x v="4"/>
    <n v="0.46627992721572109"/>
    <n v="22.872039338489426"/>
    <n v="2.9918189868377878"/>
    <n v="10.664772838025959"/>
    <n v="12.207266500463467"/>
    <n v="0"/>
    <n v="16.010964380873805"/>
  </r>
  <r>
    <x v="4"/>
    <n v="0.46627992721572109"/>
    <n v="22.872039338489426"/>
    <n v="2.9918189868377878"/>
    <n v="10.664772838025959"/>
    <n v="12.207266500463467"/>
    <n v="0"/>
    <n v="16.539307892042448"/>
  </r>
  <r>
    <x v="4"/>
    <n v="0.46627992721572109"/>
    <n v="22.872039338489426"/>
    <n v="2.9918189868377878"/>
    <n v="10.664772838025959"/>
    <n v="12.207266500463467"/>
    <n v="0"/>
    <n v="16.797427389041193"/>
  </r>
  <r>
    <x v="4"/>
    <n v="0.46627992721572109"/>
    <n v="22.872039338489426"/>
    <n v="2.9918189868377878"/>
    <n v="10.664772838025959"/>
    <n v="12.207266500463467"/>
    <n v="0"/>
    <n v="16.010964380873805"/>
  </r>
  <r>
    <x v="4"/>
    <n v="0.46627992721572109"/>
    <n v="22.872039338489426"/>
    <n v="2.9918189868377878"/>
    <n v="10.664772838025959"/>
    <n v="12.207266500463467"/>
    <n v="0"/>
    <n v="16.539307892042448"/>
  </r>
  <r>
    <x v="4"/>
    <n v="0.46627992721572109"/>
    <n v="22.872039338489426"/>
    <n v="2.9918189868377878"/>
    <n v="10.664772838025959"/>
    <n v="12.207266500463467"/>
    <n v="0"/>
    <n v="16.797427389041193"/>
  </r>
  <r>
    <x v="18"/>
    <n v="0.51646109579767174"/>
    <n v="48.380221961930516"/>
    <n v="2.8360356209568467"/>
    <n v="24.986502449393218"/>
    <n v="23.393719512537299"/>
    <n v="0"/>
    <n v="34.565759447217346"/>
  </r>
  <r>
    <x v="8"/>
    <n v="1"/>
    <n v="3.2918961095852115"/>
    <n v="-4.1372450473205955"/>
    <n v="3.2918961095852115"/>
    <n v="0"/>
    <n v="1"/>
    <n v="-2.6659287892453758"/>
  </r>
  <r>
    <x v="8"/>
    <n v="1"/>
    <n v="3.2918961095852115"/>
    <n v="-4.1372450473205955"/>
    <n v="3.2918961095852115"/>
    <n v="0"/>
    <n v="1"/>
    <n v="-3.0681820343561403"/>
  </r>
  <r>
    <x v="9"/>
    <n v="1"/>
    <n v="-0.98850642045995507"/>
    <n v="1.1722655092821128"/>
    <n v="-0.98850642045995507"/>
    <n v="0"/>
    <n v="1"/>
    <n v="1.119276622613357"/>
  </r>
  <r>
    <x v="0"/>
    <n v="0.47179224098430234"/>
    <n v="30.749469347833642"/>
    <n v="3.0645447257368792"/>
    <n v="14.507361052692548"/>
    <n v="16.242108295141094"/>
    <n v="0"/>
    <n v="20.463445706892518"/>
  </r>
  <r>
    <x v="0"/>
    <n v="0.47179224098430234"/>
    <n v="30.404685188988218"/>
    <n v="3.013791933082242"/>
    <n v="14.344694561734977"/>
    <n v="16.059990627253242"/>
    <n v="0"/>
    <n v="20.233995506132324"/>
  </r>
  <r>
    <x v="13"/>
    <n v="0.46226775657645619"/>
    <n v="22.898651835853158"/>
    <n v="2.8894662974607015"/>
    <n v="10.585308412785189"/>
    <n v="12.31334342306797"/>
    <n v="1"/>
    <n v="16.737265704630047"/>
  </r>
  <r>
    <x v="19"/>
    <n v="0.54736497875674861"/>
    <n v="7.228164940043289"/>
    <n v="4.1985235834622268"/>
    <n v="3.9564443488570702"/>
    <n v="3.2717205911862188"/>
    <n v="1"/>
    <n v="5.4794556051470584"/>
  </r>
  <r>
    <x v="19"/>
    <n v="0.54736497875674861"/>
    <n v="7.228164940043289"/>
    <n v="4.1855670158298688"/>
    <n v="3.9564443488570702"/>
    <n v="3.2717205911862188"/>
    <n v="1"/>
    <n v="5.4664990375147005"/>
  </r>
  <r>
    <x v="13"/>
    <n v="0.46627992721572109"/>
    <n v="26.374817717887421"/>
    <n v="2.4917154416549661"/>
    <n v="12.298048085824458"/>
    <n v="14.076769632062963"/>
    <n v="0"/>
    <n v="18.042779457308576"/>
  </r>
  <r>
    <x v="16"/>
    <n v="0.50142857492845549"/>
    <n v="15.773786651739462"/>
    <n v="2.9192849304751167"/>
    <n v="7.9094273620072117"/>
    <n v="7.8643592897322501"/>
    <n v="0"/>
    <n v="9.9812384288998608"/>
  </r>
  <r>
    <x v="7"/>
    <n v="0.50142857492845549"/>
    <n v="13.238075374157752"/>
    <n v="2.8473077891298302"/>
    <n v="6.6379492696594022"/>
    <n v="6.6001261044983499"/>
    <n v="1"/>
    <n v="4.2094130786030437"/>
  </r>
  <r>
    <x v="7"/>
    <n v="0.50142857492845549"/>
    <n v="13.238075374157752"/>
    <n v="2.8473077891298302"/>
    <n v="6.6379492696594022"/>
    <n v="6.6001261044983499"/>
    <n v="0"/>
    <n v="9.9711488995514497"/>
  </r>
  <r>
    <x v="7"/>
    <n v="0.50142857492845549"/>
    <n v="13.238075374157752"/>
    <n v="2.8473077891298302"/>
    <n v="6.6379492696594022"/>
    <n v="6.6001261044983499"/>
    <n v="0"/>
    <n v="9.8093422481542323"/>
  </r>
  <r>
    <x v="19"/>
    <n v="0.54736497875674861"/>
    <n v="7.9020553134234328"/>
    <n v="3.9613392318228682"/>
    <n v="4.3253083387666695"/>
    <n v="3.5767469746567633"/>
    <n v="0"/>
    <n v="6.6757049654412572"/>
  </r>
  <r>
    <x v="6"/>
    <n v="0.82999295887309366"/>
    <n v="2.3355769876479697"/>
    <n v="4.9208054485462327"/>
    <n v="1.9385124546538453"/>
    <n v="0.39706453299412447"/>
    <n v="0"/>
    <n v="1.5451407802130459"/>
  </r>
  <r>
    <x v="6"/>
    <n v="0.82999295887309366"/>
    <n v="2.3355769876479697"/>
    <n v="4.9208054485462327"/>
    <n v="1.9385124546538453"/>
    <n v="0.39706453299412447"/>
    <n v="0"/>
    <n v="1.5367896685583968"/>
  </r>
  <r>
    <x v="19"/>
    <n v="0.80161223811068671"/>
    <n v="7.3549869908164425"/>
    <n v="2.5008581124766303"/>
    <n v="5.895847582983353"/>
    <n v="1.4591394078330895"/>
    <n v="0"/>
    <n v="5.9734425059338685"/>
  </r>
  <r>
    <x v="19"/>
    <n v="0.80161223811068671"/>
    <n v="7.3549869908164425"/>
    <n v="2.5008581124766303"/>
    <n v="5.895847582983353"/>
    <n v="1.4591394078330895"/>
    <n v="0"/>
    <n v="4.3371738220760818"/>
  </r>
  <r>
    <x v="19"/>
    <n v="0.80161223811068671"/>
    <n v="7.3549869908164425"/>
    <n v="2.5008581124766303"/>
    <n v="5.895847582983353"/>
    <n v="1.4591394078330895"/>
    <n v="0"/>
    <n v="4.4123812538446163"/>
  </r>
  <r>
    <x v="19"/>
    <n v="0.80161223811068671"/>
    <n v="7.3549869908164425"/>
    <n v="2.5008581124766303"/>
    <n v="5.895847582983353"/>
    <n v="1.4591394078330895"/>
    <n v="0"/>
    <n v="3.9148483638594009"/>
  </r>
  <r>
    <x v="19"/>
    <n v="0.80161223811068671"/>
    <n v="7.3549869908164425"/>
    <n v="2.5008581124766303"/>
    <n v="5.895847582983353"/>
    <n v="1.4591394078330895"/>
    <n v="0"/>
    <n v="4.1775850196998885"/>
  </r>
  <r>
    <x v="9"/>
    <n v="1"/>
    <n v="-0.51103417312041943"/>
    <n v="4.9545271107268869"/>
    <n v="-0.51103417312041943"/>
    <n v="0"/>
    <n v="1"/>
    <n v="4.7569429021683005"/>
  </r>
  <r>
    <x v="11"/>
    <n v="1"/>
    <n v="-4.9904221139931844"/>
    <n v="-0.6021606877422323"/>
    <n v="-4.9904221139931844"/>
    <n v="0"/>
    <n v="0"/>
    <n v="-3.6798324679941805"/>
  </r>
  <r>
    <x v="13"/>
    <n v="0.46627992721572109"/>
    <n v="23.924649531449678"/>
    <n v="3.3217944221965774"/>
    <n v="11.155583842185992"/>
    <n v="12.769065689263686"/>
    <n v="0"/>
    <n v="21.737407674263796"/>
  </r>
  <r>
    <x v="6"/>
    <n v="0.82999295887309366"/>
    <n v="2.1790948142879176"/>
    <n v="4.4760759131961034"/>
    <n v="1.8086333525758433"/>
    <n v="0.37046146171207428"/>
    <n v="1"/>
    <n v="5.9705078532140146"/>
  </r>
  <r>
    <x v="19"/>
    <n v="0.80161223811068671"/>
    <n v="8.9691226647758917"/>
    <n v="2.6036590284354402"/>
    <n v="7.1897584932002889"/>
    <n v="1.7793641715756028"/>
    <n v="1"/>
    <n v="4.1712015656809873"/>
  </r>
  <r>
    <x v="5"/>
    <n v="0.50129966934689707"/>
    <n v="34.495005810849506"/>
    <n v="3.5655538351766913"/>
    <n v="17.292335007098149"/>
    <n v="17.202670803751356"/>
    <n v="0"/>
    <n v="27.654607682751664"/>
  </r>
  <r>
    <x v="6"/>
    <n v="1"/>
    <n v="1.2465141636691202"/>
    <n v="4.3015351524607217"/>
    <n v="1.2465141636691202"/>
    <n v="0"/>
    <n v="1"/>
    <n v="4.9365967234252288"/>
  </r>
  <r>
    <x v="6"/>
    <n v="1"/>
    <n v="1.2465141636691202"/>
    <n v="4.3015351524607217"/>
    <n v="1.2465141636691202"/>
    <n v="0"/>
    <n v="1"/>
    <n v="4.7489178114007142"/>
  </r>
  <r>
    <x v="8"/>
    <n v="1"/>
    <n v="3.2241439873943802"/>
    <n v="-4.9186763693687263"/>
    <n v="3.2241439873943802"/>
    <n v="0"/>
    <n v="1"/>
    <n v="-4.5869345220737561"/>
  </r>
  <r>
    <x v="4"/>
    <n v="0.46627992721572109"/>
    <n v="22.396965191968452"/>
    <n v="2.9918189868377469"/>
    <n v="10.443255299564088"/>
    <n v="11.953709892404364"/>
    <n v="0"/>
    <n v="15.22396307318636"/>
  </r>
  <r>
    <x v="6"/>
    <n v="0.82999295887309366"/>
    <n v="2.2418621605244566"/>
    <n v="4.4877229581780345"/>
    <n v="1.8607298079993202"/>
    <n v="0.38113235252513644"/>
    <n v="1"/>
    <n v="4.4993537390668354"/>
  </r>
  <r>
    <x v="6"/>
    <n v="0.82999295887309366"/>
    <n v="2.2418621605244566"/>
    <n v="4.4877229581780345"/>
    <n v="1.8607298079993202"/>
    <n v="0.38113235252513644"/>
    <n v="0"/>
    <n v="1.2802444386696399"/>
  </r>
  <r>
    <x v="6"/>
    <n v="0.82999295887309366"/>
    <n v="2.2418621605244566"/>
    <n v="4.4877229581780345"/>
    <n v="1.8607298079993202"/>
    <n v="0.38113235252513644"/>
    <n v="0"/>
    <n v="1.2802444386696399"/>
  </r>
  <r>
    <x v="6"/>
    <n v="0.82999295887309366"/>
    <n v="2.2418621605244566"/>
    <n v="4.4877229581780345"/>
    <n v="1.8607298079993202"/>
    <n v="0.38113235252513644"/>
    <n v="0"/>
    <n v="1.2254924640692599"/>
  </r>
  <r>
    <x v="6"/>
    <n v="0.82999295887309366"/>
    <n v="2.2418621605244566"/>
    <n v="4.4877229581780345"/>
    <n v="1.8607298079993202"/>
    <n v="0.38113235252513644"/>
    <n v="0"/>
    <n v="1.2802444386696399"/>
  </r>
  <r>
    <x v="8"/>
    <n v="1"/>
    <n v="2.956853315861109"/>
    <n v="-4.1771811976432582"/>
    <n v="2.956853315861109"/>
    <n v="0"/>
    <n v="1"/>
    <n v="-2.2466220991843815"/>
  </r>
  <r>
    <x v="1"/>
    <n v="0.51646109579767174"/>
    <n v="37.788106992037527"/>
    <n v="3.2664548438781722"/>
    <n v="19.516087145227363"/>
    <n v="18.272019846810164"/>
    <n v="0"/>
    <n v="24.777629432323124"/>
  </r>
  <r>
    <x v="10"/>
    <n v="0.64362575081817364"/>
    <n v="18.842753090284234"/>
    <n v="2.9893683779019011"/>
    <n v="12.127681105215652"/>
    <n v="6.7150719850685814"/>
    <n v="0"/>
    <n v="10.721633353393152"/>
  </r>
  <r>
    <x v="19"/>
    <n v="0.54736497875674861"/>
    <n v="7.228164940043289"/>
    <n v="4.117009636810308"/>
    <n v="3.9564443488570702"/>
    <n v="3.2717205911862188"/>
    <n v="1"/>
    <n v="6.9966165827793336"/>
  </r>
  <r>
    <x v="11"/>
    <n v="1"/>
    <n v="-6.0516851609134905"/>
    <n v="-0.74735192796305994"/>
    <n v="-6.0516851609134905"/>
    <n v="0"/>
    <n v="1"/>
    <n v="-2.8000593278042722"/>
  </r>
  <r>
    <x v="6"/>
    <n v="1"/>
    <n v="4.750573606718012"/>
    <n v="-1.8738426127998022"/>
    <n v="4.750573606718012"/>
    <n v="0"/>
    <n v="0"/>
    <n v="2.0861288890652943"/>
  </r>
  <r>
    <x v="6"/>
    <n v="1"/>
    <n v="4.750573606718012"/>
    <n v="-1.8738426127998022"/>
    <n v="4.750573606718012"/>
    <n v="0"/>
    <n v="0"/>
    <n v="2.4843029664859708"/>
  </r>
  <r>
    <x v="0"/>
    <n v="0.47210439510181312"/>
    <n v="30.824891369853628"/>
    <n v="4.4657536191680656"/>
    <n v="14.552566694243847"/>
    <n v="16.272324675609781"/>
    <n v="0"/>
    <n v="22.104032937260893"/>
  </r>
  <r>
    <x v="1"/>
    <n v="0.51646109579767174"/>
    <n v="40.313627274395209"/>
    <n v="3.2663476699090546"/>
    <n v="20.820420117713056"/>
    <n v="19.493207156682153"/>
    <n v="0"/>
    <n v="30.401545766854966"/>
  </r>
  <r>
    <x v="1"/>
    <n v="0.51646109579767174"/>
    <n v="40.313627274395202"/>
    <n v="3.2663476699090337"/>
    <n v="20.820420117713052"/>
    <n v="19.49320715668215"/>
    <n v="0"/>
    <n v="30.401545766854959"/>
  </r>
  <r>
    <x v="4"/>
    <n v="0.46627992721572109"/>
    <n v="22.396965191968452"/>
    <n v="2.9918189868377469"/>
    <n v="10.443255299564088"/>
    <n v="11.953709892404364"/>
    <n v="0"/>
    <n v="14.966672592370999"/>
  </r>
  <r>
    <x v="4"/>
    <n v="0.46627992721572109"/>
    <n v="22.396965191968452"/>
    <n v="2.9918189868377469"/>
    <n v="10.443255299564088"/>
    <n v="11.953709892404364"/>
    <n v="0"/>
    <n v="15.67840132754689"/>
  </r>
  <r>
    <x v="2"/>
    <n v="1"/>
    <n v="-3.4796155636818225"/>
    <n v="-3.9236700786673904"/>
    <n v="-3.4796155636818225"/>
    <n v="0"/>
    <n v="1"/>
    <n v="-6.3135292012686488"/>
  </r>
  <r>
    <x v="19"/>
    <n v="0.80161223811068671"/>
    <n v="7.2211090743854136"/>
    <n v="2.4947251861188149"/>
    <n v="5.7885294067594808"/>
    <n v="1.4325796676259328"/>
    <n v="0"/>
    <n v="4.3127261477825867"/>
  </r>
  <r>
    <x v="19"/>
    <n v="0.80161223811068671"/>
    <n v="7.2211090743854136"/>
    <n v="2.4947251861188149"/>
    <n v="5.7885294067594808"/>
    <n v="1.4325796676259328"/>
    <n v="0"/>
    <n v="4.2083242314022726"/>
  </r>
  <r>
    <x v="10"/>
    <n v="0.64362575081817364"/>
    <n v="18.842753090284234"/>
    <n v="2.9893683779019011"/>
    <n v="12.127681105215652"/>
    <n v="6.7150719850685814"/>
    <n v="0"/>
    <n v="10.785885807888583"/>
  </r>
  <r>
    <x v="5"/>
    <n v="0.50129966934689707"/>
    <n v="34.49482478682252"/>
    <n v="2.9542421962852798"/>
    <n v="17.292244259813277"/>
    <n v="17.202580527009243"/>
    <n v="0"/>
    <n v="26.15513851744403"/>
  </r>
  <r>
    <x v="16"/>
    <n v="0.50142857492845549"/>
    <n v="15.773786651739462"/>
    <n v="2.9192849304751167"/>
    <n v="7.9094273620072117"/>
    <n v="7.8643592897322501"/>
    <n v="0"/>
    <n v="10.476843147403232"/>
  </r>
  <r>
    <x v="1"/>
    <n v="0.51646109579767174"/>
    <n v="40.31362727439528"/>
    <n v="3.2663476699090159"/>
    <n v="20.820420117713095"/>
    <n v="19.493207156682185"/>
    <n v="0"/>
    <n v="30.401545766855016"/>
  </r>
  <r>
    <x v="1"/>
    <n v="0.51646109579767174"/>
    <n v="40.313627274395316"/>
    <n v="3.266347669909027"/>
    <n v="20.820420117713113"/>
    <n v="19.493207156682203"/>
    <n v="0"/>
    <n v="30.401545766855044"/>
  </r>
  <r>
    <x v="14"/>
    <n v="0.51646109579767174"/>
    <n v="57.961348336957712"/>
    <n v="3.074251968379734"/>
    <n v="29.93478147601574"/>
    <n v="28.026566860941973"/>
    <n v="0"/>
    <n v="37.294943966764492"/>
  </r>
  <r>
    <x v="14"/>
    <n v="0.51646109579767174"/>
    <n v="57.347481027237365"/>
    <n v="3.4133832004329951"/>
    <n v="29.6177428925632"/>
    <n v="27.729738134674164"/>
    <n v="0"/>
    <n v="36.89995407132669"/>
  </r>
  <r>
    <x v="17"/>
    <n v="0.32892727374667907"/>
    <n v="33.779395849061203"/>
    <n v="4.2023735142928205"/>
    <n v="11.110964585441589"/>
    <n v="22.668431263619613"/>
    <n v="0"/>
    <n v="26.569668705001522"/>
  </r>
  <r>
    <x v="6"/>
    <n v="1"/>
    <n v="1.2604969832135651"/>
    <n v="1.2320432541186981"/>
    <n v="1.2604969832135651"/>
    <n v="0"/>
    <n v="0"/>
    <n v="0.57440721475343837"/>
  </r>
  <r>
    <x v="0"/>
    <n v="0.43119743898267082"/>
    <n v="30.600051515481876"/>
    <n v="3.3646841921636015"/>
    <n v="13.194663846213579"/>
    <n v="17.405387669268297"/>
    <n v="0"/>
    <n v="23.781102018414082"/>
  </r>
  <r>
    <x v="6"/>
    <n v="1"/>
    <n v="1.6330076697483011"/>
    <n v="-0.21383098173018361"/>
    <n v="1.6330076697483011"/>
    <n v="0"/>
    <n v="1"/>
    <n v="0.58437663521210692"/>
  </r>
  <r>
    <x v="6"/>
    <n v="1"/>
    <n v="1.6330076697483011"/>
    <n v="-0.21383098173018361"/>
    <n v="1.6330076697483011"/>
    <n v="0"/>
    <n v="0"/>
    <n v="0.82384910337267847"/>
  </r>
  <r>
    <x v="6"/>
    <n v="1"/>
    <n v="1.6330076697483011"/>
    <n v="-0.21383098173018361"/>
    <n v="1.6330076697483011"/>
    <n v="0"/>
    <n v="1"/>
    <n v="-4.5805923566771656E-2"/>
  </r>
  <r>
    <x v="2"/>
    <n v="1"/>
    <n v="-3.4346299351524867"/>
    <n v="-3.6504587307326051"/>
    <n v="-3.4346299351524867"/>
    <n v="0"/>
    <n v="1"/>
    <n v="-4.0038581086502498"/>
  </r>
  <r>
    <x v="1"/>
    <n v="0.51646109579767174"/>
    <n v="40.313848378608483"/>
    <n v="3.2664548438781749"/>
    <n v="20.820534309437331"/>
    <n v="19.493314069171152"/>
    <n v="0"/>
    <n v="30.401712507243104"/>
  </r>
  <r>
    <x v="0"/>
    <n v="0.43119743898267082"/>
    <n v="30.600051515481876"/>
    <n v="3.3646841921636015"/>
    <n v="13.194663846213579"/>
    <n v="17.405387669268297"/>
    <n v="1"/>
    <n v="16.337576032152143"/>
  </r>
  <r>
    <x v="2"/>
    <n v="1"/>
    <n v="-4.5817651085461"/>
    <n v="9.1686272527283652"/>
    <n v="-4.5817651085461"/>
    <n v="0"/>
    <n v="1"/>
    <n v="5.9866280389639677"/>
  </r>
  <r>
    <x v="2"/>
    <n v="1"/>
    <n v="-1.9490807843084237"/>
    <n v="3.7419988826521893"/>
    <n v="-1.9490807843084237"/>
    <n v="0"/>
    <n v="1"/>
    <n v="3.3787370023959227"/>
  </r>
  <r>
    <x v="2"/>
    <n v="1"/>
    <n v="-4.6641860957070493"/>
    <n v="5.7342079689546805"/>
    <n v="-4.6641860957070493"/>
    <n v="0"/>
    <n v="1"/>
    <n v="5.7158543966680737"/>
  </r>
  <r>
    <x v="2"/>
    <n v="1"/>
    <n v="-4.6641860957070493"/>
    <n v="5.7342079689546805"/>
    <n v="-4.6641860957070493"/>
    <n v="0"/>
    <n v="0"/>
    <n v="-1.4962755636889171"/>
  </r>
  <r>
    <x v="6"/>
    <n v="1"/>
    <n v="1.7803951198761869"/>
    <n v="2.8763036315924237"/>
    <n v="1.7803951198761869"/>
    <n v="0"/>
    <n v="1"/>
    <n v="3.3821708577930845"/>
  </r>
  <r>
    <x v="8"/>
    <n v="1"/>
    <n v="0.51436119710935135"/>
    <n v="-1.2606523769232003"/>
    <n v="0.51436119710935135"/>
    <n v="0"/>
    <n v="1"/>
    <n v="-1.2093818815177344"/>
  </r>
  <r>
    <x v="6"/>
    <n v="0.82999295887309366"/>
    <n v="2.3355769876479697"/>
    <n v="4.9229385158653098"/>
    <n v="1.9385124546538453"/>
    <n v="0.39706453299412447"/>
    <n v="1"/>
    <n v="6.5534655359440359"/>
  </r>
  <r>
    <x v="2"/>
    <n v="-0.63860799181535965"/>
    <n v="-4.8957873076866694"/>
    <n v="2.4766222001213647"/>
    <n v="3.1264889009169101"/>
    <n v="-8.0222762086035786"/>
    <n v="1"/>
    <n v="0.81906528293250469"/>
  </r>
  <r>
    <x v="6"/>
    <n v="0.82999295887309366"/>
    <n v="2.0230267853293098"/>
    <n v="4.7620818002517531"/>
    <n v="1.6790979874349967"/>
    <n v="0.34392879789431308"/>
    <n v="1"/>
    <n v="5.5561865733774232"/>
  </r>
  <r>
    <x v="6"/>
    <n v="1"/>
    <n v="3.5814151134143062"/>
    <n v="-1.8738426127998653"/>
    <n v="3.5814151134143062"/>
    <n v="0"/>
    <n v="0"/>
    <n v="3.1569744454933502"/>
  </r>
  <r>
    <x v="20"/>
    <n v="0.4722090519824042"/>
    <n v="29.063719233824315"/>
    <n v="4.2883448047044661"/>
    <n v="13.724151306486947"/>
    <n v="15.339567927337368"/>
    <n v="0"/>
    <n v="16.977257178589149"/>
  </r>
  <r>
    <x v="9"/>
    <n v="1"/>
    <n v="0.80328583134705811"/>
    <n v="2.1624905269324026"/>
    <n v="0.80328583134705811"/>
    <n v="0"/>
    <n v="1"/>
    <n v="2.5379415047890292"/>
  </r>
  <r>
    <x v="9"/>
    <n v="1"/>
    <n v="0.80328583134705811"/>
    <n v="2.1624905269324026"/>
    <n v="0.80328583134705811"/>
    <n v="0"/>
    <n v="1"/>
    <n v="2.5717405594287883"/>
  </r>
  <r>
    <x v="19"/>
    <n v="0.80161223811068671"/>
    <n v="6.5313727694234398"/>
    <n v="2.3625297721364364"/>
    <n v="5.235628343632718"/>
    <n v="1.2957444257907218"/>
    <n v="0"/>
    <n v="4.1218894850285706"/>
  </r>
  <r>
    <x v="19"/>
    <n v="0.80161223811068671"/>
    <n v="6.4583603984437223"/>
    <n v="2.3622196636750492"/>
    <n v="5.1771007335218986"/>
    <n v="1.2812596649218237"/>
    <n v="0"/>
    <n v="4.0758120469703432"/>
  </r>
  <r>
    <x v="9"/>
    <n v="1"/>
    <n v="-0.71356914405133065"/>
    <n v="4.2057992968232272"/>
    <n v="-0.71356914405133065"/>
    <n v="0"/>
    <n v="1"/>
    <n v="3.7711950146547562"/>
  </r>
  <r>
    <x v="18"/>
    <n v="0.51646109579767174"/>
    <n v="47.264690056718344"/>
    <n v="2.8517525884726642"/>
    <n v="24.410373619230075"/>
    <n v="22.854316437488269"/>
    <n v="0"/>
    <n v="35.426122648490519"/>
  </r>
  <r>
    <x v="0"/>
    <n v="0.47179224098430234"/>
    <n v="33.053435833006731"/>
    <n v="2.8827854378957536"/>
    <n v="15.594354563885085"/>
    <n v="17.459081269121647"/>
    <n v="0"/>
    <n v="23.783449734278062"/>
  </r>
  <r>
    <x v="14"/>
    <n v="0.51646109579767174"/>
    <n v="53.524640905579552"/>
    <n v="2.763005491057704"/>
    <n v="27.643394694272502"/>
    <n v="25.881246211307051"/>
    <n v="0"/>
    <n v="36.063331282811305"/>
  </r>
  <r>
    <x v="2"/>
    <n v="1"/>
    <n v="-1.2163692787511795"/>
    <n v="9.3081591355016771E-2"/>
    <n v="-1.2163692787511795"/>
    <n v="0"/>
    <n v="1"/>
    <n v="-3.2074292843528349E-2"/>
  </r>
  <r>
    <x v="6"/>
    <n v="1"/>
    <n v="0.50712836013982576"/>
    <n v="4.4395919333316565"/>
    <n v="0.50712836013982576"/>
    <n v="0"/>
    <n v="1"/>
    <n v="4.6979586189720939"/>
  </r>
  <r>
    <x v="6"/>
    <n v="1"/>
    <n v="0.52136343323608803"/>
    <n v="4.3399923663289579"/>
    <n v="0.52136343323608803"/>
    <n v="0"/>
    <n v="1"/>
    <n v="4.6056113946597481"/>
  </r>
  <r>
    <x v="10"/>
    <n v="0.64362575081817364"/>
    <n v="16.363759799888172"/>
    <n v="3.2638583978913487"/>
    <n v="10.532137187411271"/>
    <n v="5.8316226124769006"/>
    <n v="0"/>
    <n v="15.089666100052655"/>
  </r>
  <r>
    <x v="2"/>
    <n v="1"/>
    <n v="-4.989771527129804"/>
    <n v="4.4795642985479445"/>
    <n v="-4.989771527129804"/>
    <n v="0"/>
    <n v="1"/>
    <n v="2.4855019031610608"/>
  </r>
  <r>
    <x v="2"/>
    <n v="1"/>
    <n v="-4.989771527129804"/>
    <n v="4.4795642985479445"/>
    <n v="-4.989771527129804"/>
    <n v="0"/>
    <n v="1"/>
    <n v="3.6487872983669405"/>
  </r>
  <r>
    <x v="6"/>
    <n v="1"/>
    <n v="0.847242940339063"/>
    <n v="1.9004271836781579"/>
    <n v="0.847242940339063"/>
    <n v="0"/>
    <n v="1"/>
    <n v="2.0945762924286155"/>
  </r>
  <r>
    <x v="6"/>
    <n v="1"/>
    <n v="0.847242940339063"/>
    <n v="1.9004271836781579"/>
    <n v="0.847242940339063"/>
    <n v="0"/>
    <n v="0"/>
    <n v="0.368934480099466"/>
  </r>
  <r>
    <x v="6"/>
    <n v="1"/>
    <n v="0.847242940339063"/>
    <n v="1.9004271836781579"/>
    <n v="0.847242940339063"/>
    <n v="0"/>
    <n v="1"/>
    <n v="2.0455099120247593"/>
  </r>
  <r>
    <x v="6"/>
    <n v="1"/>
    <n v="0.847242940339063"/>
    <n v="1.9004271836781579"/>
    <n v="0.847242940339063"/>
    <n v="0"/>
    <n v="1"/>
    <n v="1.9098010795700693"/>
  </r>
  <r>
    <x v="6"/>
    <n v="1"/>
    <n v="0.847242940339063"/>
    <n v="1.9004271836781579"/>
    <n v="0.847242940339063"/>
    <n v="0"/>
    <n v="0"/>
    <n v="0.39648427879047132"/>
  </r>
  <r>
    <x v="6"/>
    <n v="1"/>
    <n v="0.40809479666173543"/>
    <n v="4.3575464492139107"/>
    <n v="0.40809479666173543"/>
    <n v="0"/>
    <n v="1"/>
    <n v="4.4319005049760856"/>
  </r>
  <r>
    <x v="6"/>
    <n v="1"/>
    <n v="0.40809479666173543"/>
    <n v="4.3575464492139107"/>
    <n v="0.40809479666173543"/>
    <n v="0"/>
    <n v="1"/>
    <n v="4.5975637310173401"/>
  </r>
  <r>
    <x v="10"/>
    <n v="0.64362575081817364"/>
    <n v="16.967190138945568"/>
    <n v="3.2394410000956171"/>
    <n v="10.920520492453553"/>
    <n v="6.0466696464920151"/>
    <n v="0"/>
    <n v="9.9415824853304997"/>
  </r>
  <r>
    <x v="10"/>
    <n v="0.64362575081817364"/>
    <n v="16.967190138945568"/>
    <n v="3.2394410000956171"/>
    <n v="10.920520492453553"/>
    <n v="6.0466696464920151"/>
    <n v="0"/>
    <n v="9.3818075254078224"/>
  </r>
  <r>
    <x v="2"/>
    <n v="1"/>
    <n v="-4.9797223776726911"/>
    <n v="4.2709796253282457"/>
    <n v="-4.9797223776726911"/>
    <n v="0"/>
    <n v="0"/>
    <n v="-0.54776946154399597"/>
  </r>
  <r>
    <x v="2"/>
    <n v="1"/>
    <n v="-2.3522312526875573"/>
    <n v="3.6239860420255972"/>
    <n v="-2.3522312526875573"/>
    <n v="0"/>
    <n v="1"/>
    <n v="2.4255947857188671"/>
  </r>
  <r>
    <x v="2"/>
    <n v="-0.74908632505220341"/>
    <n v="-1.4888954838723705"/>
    <n v="-3.9654852488717238"/>
    <n v="1.1153112464007762"/>
    <n v="-2.6042067302731464"/>
    <n v="1"/>
    <n v="-3.9708884505826969"/>
  </r>
  <r>
    <x v="13"/>
    <n v="0.46627992721572109"/>
    <n v="23.168357448527125"/>
    <n v="2.5957778880450295"/>
    <n v="10.802940024807038"/>
    <n v="12.365417423720087"/>
    <n v="0"/>
    <n v="15.612554333436561"/>
  </r>
  <r>
    <x v="13"/>
    <n v="0.46627992721572109"/>
    <n v="23.168357448527125"/>
    <n v="2.5957778880450295"/>
    <n v="10.802940024807038"/>
    <n v="12.365417423720087"/>
    <n v="0"/>
    <n v="15.19566887787925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3E33E0C-FFA0-4C6F-AB3C-CB1292469AFC}" name="PivotTable15" cacheId="1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2:C30" firstHeaderRow="0" firstDataRow="1" firstDataCol="1"/>
  <pivotFields count="9">
    <pivotField axis="axisRow" showAll="0">
      <items count="28">
        <item x="0"/>
        <item x="23"/>
        <item x="4"/>
        <item x="16"/>
        <item x="12"/>
        <item x="19"/>
        <item x="2"/>
        <item x="13"/>
        <item x="20"/>
        <item x="3"/>
        <item x="6"/>
        <item x="17"/>
        <item x="7"/>
        <item x="21"/>
        <item x="15"/>
        <item x="8"/>
        <item x="5"/>
        <item x="10"/>
        <item x="14"/>
        <item x="24"/>
        <item x="1"/>
        <item x="25"/>
        <item x="26"/>
        <item x="11"/>
        <item x="9"/>
        <item x="18"/>
        <item x="22"/>
        <item t="default"/>
      </items>
    </pivotField>
    <pivotField showAll="0"/>
    <pivotField numFmtId="10" showAll="0"/>
    <pivotField dataField="1" showAll="0"/>
    <pivotField showAll="0"/>
    <pivotField showAll="0"/>
    <pivotField showAll="0"/>
    <pivotField showAll="0"/>
    <pivotField showAll="0"/>
  </pivotFields>
  <rowFields count="1">
    <field x="0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Fields count="1">
    <field x="-2"/>
  </colFields>
  <colItems count="2">
    <i>
      <x/>
    </i>
    <i i="1">
      <x v="1"/>
    </i>
  </colItems>
  <dataFields count="2">
    <dataField name="Max of YR Nodal Price" fld="3" subtotal="max" baseField="0" baseItem="0"/>
    <dataField name="Min of YR Nodal Price" fld="3" subtotal="min" baseField="0" baseItem="0"/>
  </dataFields>
  <formats count="5">
    <format dxfId="28">
      <pivotArea collapsedLevelsAreSubtotals="1" fieldPosition="0">
        <references count="1">
          <reference field="0" count="0"/>
        </references>
      </pivotArea>
    </format>
    <format dxfId="27">
      <pivotArea dataOnly="0" grandRow="1" fieldPosition="0"/>
    </format>
    <format dxfId="26">
      <pivotArea dataOnly="0" grandRow="1" fieldPosition="0"/>
    </format>
    <format dxfId="25">
      <pivotArea grandRow="1" outline="0" collapsedLevelsAreSubtotals="1" fieldPosition="0"/>
    </format>
    <format dxfId="24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960DD31-C402-41FE-8EA3-A4C904BEFEE0}" name="PivotTable17" cacheId="1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64:C92" firstHeaderRow="0" firstDataRow="1" firstDataCol="1"/>
  <pivotFields count="9">
    <pivotField axis="axisRow" showAll="0">
      <items count="28">
        <item x="0"/>
        <item x="23"/>
        <item x="4"/>
        <item x="16"/>
        <item x="12"/>
        <item x="19"/>
        <item x="2"/>
        <item x="13"/>
        <item x="20"/>
        <item x="3"/>
        <item x="6"/>
        <item x="17"/>
        <item x="7"/>
        <item x="21"/>
        <item x="15"/>
        <item x="8"/>
        <item x="5"/>
        <item x="10"/>
        <item x="14"/>
        <item x="24"/>
        <item x="1"/>
        <item x="25"/>
        <item x="26"/>
        <item x="11"/>
        <item x="9"/>
        <item x="18"/>
        <item x="22"/>
        <item t="default"/>
      </items>
    </pivotField>
    <pivotField showAll="0"/>
    <pivotField numFmtId="10" showAll="0"/>
    <pivotField showAll="0"/>
    <pivotField showAll="0"/>
    <pivotField showAll="0"/>
    <pivotField showAll="0"/>
    <pivotField showAll="0"/>
    <pivotField dataField="1" showAll="0"/>
  </pivotFields>
  <rowFields count="1">
    <field x="0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Fields count="1">
    <field x="-2"/>
  </colFields>
  <colItems count="2">
    <i>
      <x/>
    </i>
    <i i="1">
      <x v="1"/>
    </i>
  </colItems>
  <dataFields count="2">
    <dataField name="Max of Effective Nodal Tariff" fld="8" subtotal="max" baseField="0" baseItem="0"/>
    <dataField name="Min of Effective Nodal Tariff" fld="8" subtotal="min" baseField="0" baseItem="0"/>
  </dataFields>
  <formats count="9">
    <format dxfId="37">
      <pivotArea collapsedLevelsAreSubtotals="1" fieldPosition="0">
        <references count="1">
          <reference field="0" count="0"/>
        </references>
      </pivotArea>
    </format>
    <format dxfId="36">
      <pivotArea dataOnly="0" grandRow="1" fieldPosition="0"/>
    </format>
    <format dxfId="35">
      <pivotArea dataOnly="0" grandRow="1" fieldPosition="0"/>
    </format>
    <format dxfId="34">
      <pivotArea grandRow="1" outline="0" collapsedLevelsAreSubtotals="1" fieldPosition="0"/>
    </format>
    <format dxfId="33">
      <pivotArea dataOnly="0" labelOnly="1" grandRow="1" outline="0" fieldPosition="0"/>
    </format>
    <format dxfId="32">
      <pivotArea grandRow="1" outline="0" collapsedLevelsAreSubtotals="1" fieldPosition="0"/>
    </format>
    <format dxfId="31">
      <pivotArea dataOnly="0" labelOnly="1" grandRow="1" outline="0" fieldPosition="0"/>
    </format>
    <format dxfId="30">
      <pivotArea grandRow="1" outline="0" collapsedLevelsAreSubtotals="1" fieldPosition="0"/>
    </format>
    <format dxfId="29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C863ACE-7C0A-42AF-AA3E-83A615A7D8B2}" name="PivotTable16" cacheId="1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3:C61" firstHeaderRow="0" firstDataRow="1" firstDataCol="1"/>
  <pivotFields count="9">
    <pivotField axis="axisRow" showAll="0">
      <items count="28">
        <item x="0"/>
        <item x="23"/>
        <item x="4"/>
        <item x="16"/>
        <item x="12"/>
        <item x="19"/>
        <item x="2"/>
        <item x="13"/>
        <item x="20"/>
        <item x="3"/>
        <item x="6"/>
        <item x="17"/>
        <item x="7"/>
        <item x="21"/>
        <item x="15"/>
        <item x="8"/>
        <item x="5"/>
        <item x="10"/>
        <item x="14"/>
        <item x="24"/>
        <item x="1"/>
        <item x="25"/>
        <item x="26"/>
        <item x="11"/>
        <item x="9"/>
        <item x="18"/>
        <item x="22"/>
        <item t="default"/>
      </items>
    </pivotField>
    <pivotField showAll="0"/>
    <pivotField numFmtId="10" showAll="0"/>
    <pivotField showAll="0"/>
    <pivotField dataField="1" showAll="0"/>
    <pivotField showAll="0"/>
    <pivotField showAll="0"/>
    <pivotField showAll="0"/>
    <pivotField showAll="0"/>
  </pivotFields>
  <rowFields count="1">
    <field x="0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Fields count="1">
    <field x="-2"/>
  </colFields>
  <colItems count="2">
    <i>
      <x/>
    </i>
    <i i="1">
      <x v="1"/>
    </i>
  </colItems>
  <dataFields count="2">
    <dataField name="Max of PS Nodal Price" fld="4" subtotal="max" baseField="0" baseItem="0"/>
    <dataField name="Min of PS Nodal Price" fld="4" subtotal="min" baseField="0" baseItem="0"/>
  </dataFields>
  <formats count="5">
    <format dxfId="42">
      <pivotArea collapsedLevelsAreSubtotals="1" fieldPosition="0">
        <references count="1">
          <reference field="0" count="0"/>
        </references>
      </pivotArea>
    </format>
    <format dxfId="41">
      <pivotArea grandRow="1" outline="0" collapsedLevelsAreSubtotals="1" fieldPosition="0"/>
    </format>
    <format dxfId="40">
      <pivotArea dataOnly="0" labelOnly="1" grandRow="1" outline="0" fieldPosition="0"/>
    </format>
    <format dxfId="39">
      <pivotArea grandRow="1" outline="0" collapsedLevelsAreSubtotals="1" fieldPosition="0"/>
    </format>
    <format dxfId="38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E09DAFE-AECC-42CE-88D1-DC980CE6EB90}" name="PivotTable5" cacheId="1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2:C16" firstHeaderRow="0" firstDataRow="1" firstDataCol="1"/>
  <pivotFields count="10">
    <pivotField axis="axisRow" showAll="0">
      <items count="14">
        <item x="0"/>
        <item x="2"/>
        <item x="4"/>
        <item x="9"/>
        <item x="11"/>
        <item x="5"/>
        <item x="3"/>
        <item x="7"/>
        <item x="1"/>
        <item x="6"/>
        <item x="8"/>
        <item x="10"/>
        <item x="12"/>
        <item t="default"/>
      </items>
    </pivotField>
    <pivotField showAll="0"/>
    <pivotField showAll="0"/>
    <pivotField numFmtId="10" showAll="0"/>
    <pivotField dataField="1" showAll="0"/>
    <pivotField showAll="0"/>
    <pivotField showAll="0"/>
    <pivotField showAll="0"/>
    <pivotField showAll="0"/>
    <pivotField showAll="0"/>
  </pivotFields>
  <rowFields count="1">
    <field x="0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-2"/>
  </colFields>
  <colItems count="2">
    <i>
      <x/>
    </i>
    <i i="1">
      <x v="1"/>
    </i>
  </colItems>
  <dataFields count="2">
    <dataField name="Max of YR Nodal Price" fld="4" subtotal="max" baseField="0" baseItem="0"/>
    <dataField name="Min of YR Nodal Price" fld="4" subtotal="min" baseField="0" baseItem="0"/>
  </dataFields>
  <formats count="5">
    <format dxfId="15">
      <pivotArea collapsedLevelsAreSubtotals="1" fieldPosition="0">
        <references count="1">
          <reference field="0" count="0"/>
        </references>
      </pivotArea>
    </format>
    <format dxfId="14">
      <pivotArea dataOnly="0" grandRow="1" axis="axisRow" fieldPosition="0"/>
    </format>
    <format dxfId="13">
      <pivotArea dataOnly="0" grandRow="1" fieldPosition="0"/>
    </format>
    <format dxfId="12">
      <pivotArea grandRow="1" outline="0" collapsedLevelsAreSubtotals="1" fieldPosition="0"/>
    </format>
    <format dxfId="11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BE12E2F-98A7-4CDB-B98F-9986C10BDBDD}" name="PivotTable7" cacheId="1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6:C50" firstHeaderRow="0" firstDataRow="1" firstDataCol="1"/>
  <pivotFields count="10">
    <pivotField axis="axisRow" showAll="0">
      <items count="14">
        <item x="0"/>
        <item x="2"/>
        <item x="4"/>
        <item x="9"/>
        <item x="11"/>
        <item x="5"/>
        <item x="3"/>
        <item x="7"/>
        <item x="1"/>
        <item x="6"/>
        <item x="8"/>
        <item x="10"/>
        <item x="12"/>
        <item t="default"/>
      </items>
    </pivotField>
    <pivotField showAll="0"/>
    <pivotField showAll="0"/>
    <pivotField numFmtId="10" showAll="0"/>
    <pivotField showAll="0"/>
    <pivotField showAll="0"/>
    <pivotField showAll="0"/>
    <pivotField showAll="0"/>
    <pivotField showAll="0"/>
    <pivotField dataField="1" showAll="0"/>
  </pivotFields>
  <rowFields count="1">
    <field x="0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-2"/>
  </colFields>
  <colItems count="2">
    <i>
      <x/>
    </i>
    <i i="1">
      <x v="1"/>
    </i>
  </colItems>
  <dataFields count="2">
    <dataField name="Max of Effective Nodal Tariff" fld="9" subtotal="max" baseField="0" baseItem="0"/>
    <dataField name="Min of Effective Nodal Tariff" fld="9" subtotal="min" baseField="0" baseItem="0"/>
  </dataFields>
  <formats count="4">
    <format dxfId="19">
      <pivotArea collapsedLevelsAreSubtotals="1" fieldPosition="0">
        <references count="1">
          <reference field="0" count="0"/>
        </references>
      </pivotArea>
    </format>
    <format dxfId="18">
      <pivotArea dataOnly="0" labelOnly="1" grandRow="1" outline="0" fieldPosition="0"/>
    </format>
    <format dxfId="17">
      <pivotArea grandRow="1" outline="0" collapsedLevelsAreSubtotals="1" fieldPosition="0"/>
    </format>
    <format dxfId="16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A5EB8DE-59DA-42CE-9440-65C1E92F5506}" name="PivotTable6" cacheId="1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19:C33" firstHeaderRow="0" firstDataRow="1" firstDataCol="1"/>
  <pivotFields count="10">
    <pivotField axis="axisRow" showAll="0">
      <items count="14">
        <item x="0"/>
        <item x="2"/>
        <item x="4"/>
        <item x="9"/>
        <item x="11"/>
        <item x="5"/>
        <item x="3"/>
        <item x="7"/>
        <item x="1"/>
        <item x="6"/>
        <item x="8"/>
        <item x="10"/>
        <item x="12"/>
        <item t="default"/>
      </items>
    </pivotField>
    <pivotField showAll="0"/>
    <pivotField showAll="0"/>
    <pivotField numFmtId="10" showAll="0"/>
    <pivotField showAll="0"/>
    <pivotField dataField="1" showAll="0"/>
    <pivotField showAll="0"/>
    <pivotField showAll="0"/>
    <pivotField showAll="0"/>
    <pivotField showAll="0"/>
  </pivotFields>
  <rowFields count="1">
    <field x="0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-2"/>
  </colFields>
  <colItems count="2">
    <i>
      <x/>
    </i>
    <i i="1">
      <x v="1"/>
    </i>
  </colItems>
  <dataFields count="2">
    <dataField name="Max of PS Nodal Price" fld="5" subtotal="max" baseField="0" baseItem="0"/>
    <dataField name="Min of PS Nodal Price" fld="5" subtotal="min" baseField="0" baseItem="0"/>
  </dataFields>
  <formats count="4">
    <format dxfId="23">
      <pivotArea collapsedLevelsAreSubtotals="1" fieldPosition="0">
        <references count="1">
          <reference field="0" count="0"/>
        </references>
      </pivotArea>
    </format>
    <format dxfId="22">
      <pivotArea dataOnly="0" labelOnly="1" grandRow="1" outline="0" fieldPosition="0"/>
    </format>
    <format dxfId="21">
      <pivotArea grandRow="1" outline="0" collapsedLevelsAreSubtotals="1" fieldPosition="0"/>
    </format>
    <format dxfId="2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BE42E67-E7C5-47C9-9E9A-CE911F6B59C2}" name="PivotTable18" cacheId="16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2:C24" firstHeaderRow="0" firstDataRow="1" firstDataCol="1"/>
  <pivotFields count="8">
    <pivotField axis="axisRow" showAll="0">
      <items count="22">
        <item x="14"/>
        <item x="18"/>
        <item x="0"/>
        <item x="5"/>
        <item x="15"/>
        <item x="1"/>
        <item x="3"/>
        <item x="20"/>
        <item x="17"/>
        <item x="13"/>
        <item x="12"/>
        <item x="4"/>
        <item x="10"/>
        <item x="16"/>
        <item x="7"/>
        <item x="19"/>
        <item x="9"/>
        <item x="6"/>
        <item x="11"/>
        <item x="2"/>
        <item x="8"/>
        <item t="default"/>
      </items>
    </pivotField>
    <pivotField numFmtId="10" showAll="0"/>
    <pivotField dataField="1" showAll="0"/>
    <pivotField showAll="0"/>
    <pivotField showAll="0"/>
    <pivotField showAll="0"/>
    <pivotField showAll="0"/>
    <pivotField showAll="0"/>
  </pivotFields>
  <rowFields count="1">
    <field x="0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Fields count="1">
    <field x="-2"/>
  </colFields>
  <colItems count="2">
    <i>
      <x/>
    </i>
    <i i="1">
      <x v="1"/>
    </i>
  </colItems>
  <dataFields count="2">
    <dataField name="Max of YR Nodal Price" fld="2" subtotal="max" baseField="0" baseItem="0"/>
    <dataField name="Min of YR Nodal Price" fld="2" subtotal="min" baseField="0" baseItem="0"/>
  </dataFields>
  <formats count="3">
    <format dxfId="2">
      <pivotArea collapsedLevelsAreSubtotals="1" fieldPosition="0">
        <references count="1">
          <reference field="0" count="0"/>
        </references>
      </pivotArea>
    </format>
    <format dxfId="1">
      <pivotArea dataOnly="0" grandRow="1" fieldPosition="0"/>
    </format>
    <format dxfId="0">
      <pivotArea dataOnly="0" grandRow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6DE849C-D820-4BCD-8F79-552580FC4342}" name="PivotTable20" cacheId="16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52:C74" firstHeaderRow="0" firstDataRow="1" firstDataCol="1"/>
  <pivotFields count="8">
    <pivotField axis="axisRow" showAll="0">
      <items count="22">
        <item x="14"/>
        <item x="18"/>
        <item x="0"/>
        <item x="5"/>
        <item x="15"/>
        <item x="1"/>
        <item x="3"/>
        <item x="20"/>
        <item x="17"/>
        <item x="13"/>
        <item x="12"/>
        <item x="4"/>
        <item x="10"/>
        <item x="16"/>
        <item x="7"/>
        <item x="19"/>
        <item x="9"/>
        <item x="6"/>
        <item x="11"/>
        <item x="2"/>
        <item x="8"/>
        <item t="default"/>
      </items>
    </pivotField>
    <pivotField numFmtId="10" showAll="0"/>
    <pivotField showAll="0"/>
    <pivotField showAll="0"/>
    <pivotField showAll="0"/>
    <pivotField showAll="0"/>
    <pivotField showAll="0"/>
    <pivotField dataField="1" showAll="0"/>
  </pivotFields>
  <rowFields count="1">
    <field x="0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Fields count="1">
    <field x="-2"/>
  </colFields>
  <colItems count="2">
    <i>
      <x/>
    </i>
    <i i="1">
      <x v="1"/>
    </i>
  </colItems>
  <dataFields count="2">
    <dataField name="Max of Effective Nodal Tariff" fld="7" subtotal="max" baseField="0" baseItem="0"/>
    <dataField name="Min of Effective Nodal Tariff" fld="7" subtotal="min" baseField="0" baseItem="0"/>
  </dataFields>
  <formats count="3">
    <format dxfId="5">
      <pivotArea collapsedLevelsAreSubtotals="1" fieldPosition="0">
        <references count="1">
          <reference field="0" count="0"/>
        </references>
      </pivotArea>
    </format>
    <format dxfId="4">
      <pivotArea dataOnly="0" grandRow="1" fieldPosition="0"/>
    </format>
    <format dxfId="3">
      <pivotArea dataOnly="0" grandRow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098D48B-BC17-45FA-9399-27CAF0EEF3B0}" name="PivotTable19" cacheId="16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27:C49" firstHeaderRow="0" firstDataRow="1" firstDataCol="1"/>
  <pivotFields count="8">
    <pivotField axis="axisRow" showAll="0">
      <items count="22">
        <item x="14"/>
        <item x="18"/>
        <item x="0"/>
        <item x="5"/>
        <item x="15"/>
        <item x="1"/>
        <item x="3"/>
        <item x="20"/>
        <item x="17"/>
        <item x="13"/>
        <item x="12"/>
        <item x="4"/>
        <item x="10"/>
        <item x="16"/>
        <item x="7"/>
        <item x="19"/>
        <item x="9"/>
        <item x="6"/>
        <item x="11"/>
        <item x="2"/>
        <item x="8"/>
        <item t="default"/>
      </items>
    </pivotField>
    <pivotField numFmtId="10" showAll="0"/>
    <pivotField showAll="0"/>
    <pivotField dataField="1" showAll="0"/>
    <pivotField showAll="0"/>
    <pivotField showAll="0"/>
    <pivotField showAll="0"/>
    <pivotField showAll="0"/>
  </pivotFields>
  <rowFields count="1">
    <field x="0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Fields count="1">
    <field x="-2"/>
  </colFields>
  <colItems count="2">
    <i>
      <x/>
    </i>
    <i i="1">
      <x v="1"/>
    </i>
  </colItems>
  <dataFields count="2">
    <dataField name="Max of PS Nodal Price" fld="3" subtotal="max" baseField="0" baseItem="0"/>
    <dataField name="Min of PS Nodal Price" fld="3" subtotal="min" baseField="0" baseItem="0"/>
  </dataFields>
  <formats count="5">
    <format dxfId="10">
      <pivotArea collapsedLevelsAreSubtotals="1" fieldPosition="0">
        <references count="1">
          <reference field="0" count="0"/>
        </references>
      </pivotArea>
    </format>
    <format dxfId="9">
      <pivotArea dataOnly="0" grandRow="1" fieldPosition="0"/>
    </format>
    <format dxfId="8">
      <pivotArea dataOnly="0" grandRow="1" fieldPosition="0"/>
    </format>
    <format dxfId="7">
      <pivotArea grandRow="1" outline="0" collapsedLevelsAreSubtotals="1" fieldPosition="0"/>
    </format>
    <format dxfId="6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9.xml"/><Relationship Id="rId2" Type="http://schemas.openxmlformats.org/officeDocument/2006/relationships/pivotTable" Target="../pivotTables/pivotTable8.xml"/><Relationship Id="rId1" Type="http://schemas.openxmlformats.org/officeDocument/2006/relationships/pivotTable" Target="../pivotTables/pivotTable7.xm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59C73-27F9-46C4-A94E-CF56E9356F3C}">
  <dimension ref="A1:F94"/>
  <sheetViews>
    <sheetView topLeftCell="A19" workbookViewId="0"/>
  </sheetViews>
  <sheetFormatPr defaultRowHeight="14.5" x14ac:dyDescent="0.35"/>
  <cols>
    <col min="1" max="1" width="12.36328125" bestFit="1" customWidth="1"/>
    <col min="2" max="2" width="24.81640625" bestFit="1" customWidth="1"/>
    <col min="3" max="3" width="24.453125" bestFit="1" customWidth="1"/>
    <col min="8" max="9" width="11" customWidth="1"/>
  </cols>
  <sheetData>
    <row r="1" spans="1:6" ht="17.149999999999999" customHeight="1" x14ac:dyDescent="0.35">
      <c r="A1" s="58" t="s">
        <v>642</v>
      </c>
      <c r="B1" s="51"/>
      <c r="C1" s="51"/>
      <c r="D1" s="51"/>
      <c r="E1" s="55"/>
      <c r="F1" s="45"/>
    </row>
    <row r="2" spans="1:6" x14ac:dyDescent="0.35">
      <c r="A2" s="37" t="s">
        <v>633</v>
      </c>
      <c r="B2" t="s">
        <v>635</v>
      </c>
      <c r="C2" t="s">
        <v>636</v>
      </c>
      <c r="D2" s="39" t="s">
        <v>637</v>
      </c>
      <c r="E2" s="55"/>
      <c r="F2" s="45"/>
    </row>
    <row r="3" spans="1:6" x14ac:dyDescent="0.35">
      <c r="A3" s="38">
        <v>1</v>
      </c>
      <c r="B3" s="40">
        <v>57.961348336957712</v>
      </c>
      <c r="C3" s="40">
        <v>29.632603579393969</v>
      </c>
      <c r="D3" s="48">
        <f>+GETPIVOTDATA("Max of YR Nodal Price",$A$2,"27 Zone",A3)-GETPIVOTDATA("Min of YR Nodal Price",$A$2,"27 Zone",A3)</f>
        <v>28.328744757563744</v>
      </c>
      <c r="E3" s="55"/>
      <c r="F3" s="45"/>
    </row>
    <row r="4" spans="1:6" x14ac:dyDescent="0.35">
      <c r="A4" s="38">
        <v>2</v>
      </c>
      <c r="B4" s="40">
        <v>30.600051515481876</v>
      </c>
      <c r="C4" s="40">
        <v>30.600051515481876</v>
      </c>
      <c r="D4" s="48">
        <f t="shared" ref="D4:D29" si="0">+GETPIVOTDATA("Max of YR Nodal Price",$A$2,"27 Zone",A4)-GETPIVOTDATA("Min of YR Nodal Price",$A$2,"27 Zone",A4)</f>
        <v>0</v>
      </c>
      <c r="E4" s="55"/>
      <c r="F4" s="45"/>
    </row>
    <row r="5" spans="1:6" x14ac:dyDescent="0.35">
      <c r="A5" s="38">
        <v>3</v>
      </c>
      <c r="B5" s="40">
        <v>35.749953804762299</v>
      </c>
      <c r="C5" s="40">
        <v>34.49482478682252</v>
      </c>
      <c r="D5" s="48">
        <f t="shared" si="0"/>
        <v>1.2551290179397796</v>
      </c>
      <c r="E5" s="55"/>
      <c r="F5" s="45"/>
    </row>
    <row r="6" spans="1:6" x14ac:dyDescent="0.35">
      <c r="A6" s="38">
        <v>4</v>
      </c>
      <c r="B6" s="40">
        <v>40.980449205955289</v>
      </c>
      <c r="C6" s="40">
        <v>40.980449205955289</v>
      </c>
      <c r="D6" s="48">
        <f t="shared" si="0"/>
        <v>0</v>
      </c>
      <c r="E6" s="55"/>
      <c r="F6" s="45"/>
    </row>
    <row r="7" spans="1:6" x14ac:dyDescent="0.35">
      <c r="A7" s="38">
        <v>5</v>
      </c>
      <c r="B7" s="40">
        <v>33.053435833006731</v>
      </c>
      <c r="C7" s="40">
        <v>29.760464527248121</v>
      </c>
      <c r="D7" s="48">
        <f t="shared" si="0"/>
        <v>3.2929713057586092</v>
      </c>
      <c r="E7" s="55"/>
      <c r="F7" s="45"/>
    </row>
    <row r="8" spans="1:6" x14ac:dyDescent="0.35">
      <c r="A8" s="38">
        <v>6</v>
      </c>
      <c r="B8" s="40">
        <v>30.824891369853628</v>
      </c>
      <c r="C8" s="40">
        <v>30.824891369853628</v>
      </c>
      <c r="D8" s="48">
        <f t="shared" si="0"/>
        <v>0</v>
      </c>
      <c r="E8" s="55"/>
      <c r="F8" s="45"/>
    </row>
    <row r="9" spans="1:6" x14ac:dyDescent="0.35">
      <c r="A9" s="38">
        <v>7</v>
      </c>
      <c r="B9" s="40">
        <v>46.347084922746042</v>
      </c>
      <c r="C9" s="40">
        <v>33.779395849061203</v>
      </c>
      <c r="D9" s="48">
        <f t="shared" si="0"/>
        <v>12.567689073684839</v>
      </c>
      <c r="E9" s="55"/>
      <c r="F9" s="45"/>
    </row>
    <row r="10" spans="1:6" x14ac:dyDescent="0.35">
      <c r="A10" s="38">
        <v>8</v>
      </c>
      <c r="B10" s="40">
        <v>29.063719233824315</v>
      </c>
      <c r="C10" s="40">
        <v>25.888962494719468</v>
      </c>
      <c r="D10" s="48">
        <f t="shared" si="0"/>
        <v>3.174756739104847</v>
      </c>
      <c r="E10" s="55"/>
      <c r="F10" s="45"/>
    </row>
    <row r="11" spans="1:6" x14ac:dyDescent="0.35">
      <c r="A11" s="38">
        <v>9</v>
      </c>
      <c r="B11" s="40">
        <v>22.898651835853158</v>
      </c>
      <c r="C11" s="40">
        <v>22.898651835853158</v>
      </c>
      <c r="D11" s="48">
        <f t="shared" si="0"/>
        <v>0</v>
      </c>
      <c r="E11" s="55"/>
      <c r="F11" s="45"/>
    </row>
    <row r="12" spans="1:6" x14ac:dyDescent="0.35">
      <c r="A12" s="38">
        <v>10</v>
      </c>
      <c r="B12" s="40">
        <v>26.374817717887421</v>
      </c>
      <c r="C12" s="40">
        <v>22.396965191968452</v>
      </c>
      <c r="D12" s="48">
        <f t="shared" si="0"/>
        <v>3.9778525259189692</v>
      </c>
      <c r="E12" s="55"/>
      <c r="F12" s="45"/>
    </row>
    <row r="13" spans="1:6" x14ac:dyDescent="0.35">
      <c r="A13" s="38">
        <v>11</v>
      </c>
      <c r="B13" s="40">
        <v>21.304237920209015</v>
      </c>
      <c r="C13" s="40">
        <v>16.363759799888172</v>
      </c>
      <c r="D13" s="48">
        <f t="shared" si="0"/>
        <v>4.9404781203208437</v>
      </c>
      <c r="E13" s="55"/>
      <c r="F13" s="45"/>
    </row>
    <row r="14" spans="1:6" x14ac:dyDescent="0.35">
      <c r="A14" s="38">
        <v>12</v>
      </c>
      <c r="B14" s="40">
        <v>15.773786651739462</v>
      </c>
      <c r="C14" s="40">
        <v>13.238075374157752</v>
      </c>
      <c r="D14" s="48">
        <f t="shared" si="0"/>
        <v>2.5357112775817097</v>
      </c>
      <c r="E14" s="55"/>
      <c r="F14" s="45"/>
    </row>
    <row r="15" spans="1:6" x14ac:dyDescent="0.35">
      <c r="A15" s="38">
        <v>13</v>
      </c>
      <c r="B15" s="40">
        <v>9.8092755156435576</v>
      </c>
      <c r="C15" s="40">
        <v>7.228164940043289</v>
      </c>
      <c r="D15" s="48">
        <f t="shared" si="0"/>
        <v>2.5811105756002686</v>
      </c>
      <c r="E15" s="55"/>
      <c r="F15" s="45"/>
    </row>
    <row r="16" spans="1:6" x14ac:dyDescent="0.35">
      <c r="A16" s="38">
        <v>14</v>
      </c>
      <c r="B16" s="40">
        <v>8.9691226647758917</v>
      </c>
      <c r="C16" s="40">
        <v>6.4583603984437223</v>
      </c>
      <c r="D16" s="48">
        <f t="shared" si="0"/>
        <v>2.5107622663321694</v>
      </c>
      <c r="E16" s="55"/>
      <c r="F16" s="45"/>
    </row>
    <row r="17" spans="1:6" x14ac:dyDescent="0.35">
      <c r="A17" s="38">
        <v>15</v>
      </c>
      <c r="B17" s="40">
        <v>2.348431185013478</v>
      </c>
      <c r="C17" s="40">
        <v>2.0230267853293098</v>
      </c>
      <c r="D17" s="48">
        <f t="shared" si="0"/>
        <v>0.32540439968416823</v>
      </c>
      <c r="E17" s="55"/>
      <c r="F17" s="45"/>
    </row>
    <row r="18" spans="1:6" x14ac:dyDescent="0.35">
      <c r="A18" s="38">
        <v>16</v>
      </c>
      <c r="B18" s="40">
        <v>2.4041955799411294</v>
      </c>
      <c r="C18" s="40">
        <v>-0.71356914405133065</v>
      </c>
      <c r="D18" s="48">
        <f t="shared" si="0"/>
        <v>3.11776472399246</v>
      </c>
      <c r="E18" s="55"/>
      <c r="F18" s="45"/>
    </row>
    <row r="19" spans="1:6" x14ac:dyDescent="0.35">
      <c r="A19" s="38">
        <v>17</v>
      </c>
      <c r="B19" s="40">
        <v>1.2604969832135651</v>
      </c>
      <c r="C19" s="40">
        <v>0.6868798541647595</v>
      </c>
      <c r="D19" s="48">
        <f t="shared" si="0"/>
        <v>0.57361712904880557</v>
      </c>
      <c r="E19" s="55"/>
      <c r="F19" s="45"/>
    </row>
    <row r="20" spans="1:6" x14ac:dyDescent="0.35">
      <c r="A20" s="38">
        <v>18</v>
      </c>
      <c r="B20" s="40">
        <v>4.750573606718012</v>
      </c>
      <c r="C20" s="40">
        <v>-2.3522312526875573</v>
      </c>
      <c r="D20" s="48">
        <f t="shared" si="0"/>
        <v>7.1028048594055697</v>
      </c>
      <c r="E20" s="55"/>
      <c r="F20" s="45"/>
    </row>
    <row r="21" spans="1:6" x14ac:dyDescent="0.35">
      <c r="A21" s="38">
        <v>19</v>
      </c>
      <c r="B21" s="40">
        <v>2.6354911082517174</v>
      </c>
      <c r="C21" s="40">
        <v>2.6354911082517174</v>
      </c>
      <c r="D21" s="48">
        <f t="shared" si="0"/>
        <v>0</v>
      </c>
      <c r="E21" s="55"/>
      <c r="F21" s="45"/>
    </row>
    <row r="22" spans="1:6" x14ac:dyDescent="0.35">
      <c r="A22" s="38">
        <v>20</v>
      </c>
      <c r="B22" s="40">
        <v>-4.5817651085461</v>
      </c>
      <c r="C22" s="40">
        <v>-4.5817651085461</v>
      </c>
      <c r="D22" s="48">
        <f t="shared" si="0"/>
        <v>0</v>
      </c>
      <c r="E22" s="55"/>
      <c r="F22" s="45"/>
    </row>
    <row r="23" spans="1:6" x14ac:dyDescent="0.35">
      <c r="A23" s="38">
        <v>21</v>
      </c>
      <c r="B23" s="40">
        <v>-4.1404494884891845</v>
      </c>
      <c r="C23" s="40">
        <v>-5.0972957967574315</v>
      </c>
      <c r="D23" s="48">
        <f t="shared" si="0"/>
        <v>0.95684630826824701</v>
      </c>
      <c r="E23" s="55"/>
      <c r="F23" s="45"/>
    </row>
    <row r="24" spans="1:6" x14ac:dyDescent="0.35">
      <c r="A24" s="38">
        <v>22</v>
      </c>
      <c r="B24" s="40">
        <v>-4.8957873076866694</v>
      </c>
      <c r="C24" s="40">
        <v>-4.8957873076866694</v>
      </c>
      <c r="D24" s="48">
        <f t="shared" si="0"/>
        <v>0</v>
      </c>
      <c r="E24" s="55"/>
      <c r="F24" s="45"/>
    </row>
    <row r="25" spans="1:6" x14ac:dyDescent="0.35">
      <c r="A25" s="38">
        <v>23</v>
      </c>
      <c r="B25" s="40">
        <v>-1.4888954838723705</v>
      </c>
      <c r="C25" s="40">
        <v>-1.4888954838723705</v>
      </c>
      <c r="D25" s="48">
        <f t="shared" si="0"/>
        <v>0</v>
      </c>
      <c r="E25" s="55"/>
      <c r="F25" s="45"/>
    </row>
    <row r="26" spans="1:6" x14ac:dyDescent="0.35">
      <c r="A26" s="38">
        <v>24</v>
      </c>
      <c r="B26" s="40">
        <v>3.6685623173769222</v>
      </c>
      <c r="C26" s="40">
        <v>0.51436119710935135</v>
      </c>
      <c r="D26" s="48">
        <f t="shared" si="0"/>
        <v>3.1542011202675706</v>
      </c>
      <c r="E26" s="55"/>
      <c r="F26" s="45"/>
    </row>
    <row r="27" spans="1:6" x14ac:dyDescent="0.35">
      <c r="A27" s="38">
        <v>25</v>
      </c>
      <c r="B27" s="40">
        <v>-0.71539676376724015</v>
      </c>
      <c r="C27" s="40">
        <v>-3.5764659430397789</v>
      </c>
      <c r="D27" s="48">
        <f t="shared" si="0"/>
        <v>2.8610691792725387</v>
      </c>
      <c r="E27" s="55"/>
      <c r="F27" s="45"/>
    </row>
    <row r="28" spans="1:6" x14ac:dyDescent="0.35">
      <c r="A28" s="38">
        <v>26</v>
      </c>
      <c r="B28" s="40">
        <v>-3.4346299351524867</v>
      </c>
      <c r="C28" s="40">
        <v>-4.9904221139931844</v>
      </c>
      <c r="D28" s="48">
        <f t="shared" si="0"/>
        <v>1.5557921788406976</v>
      </c>
      <c r="E28" s="55"/>
      <c r="F28" s="45"/>
    </row>
    <row r="29" spans="1:6" x14ac:dyDescent="0.35">
      <c r="A29" s="38">
        <v>27</v>
      </c>
      <c r="B29" s="40">
        <v>-6.0516851609134905</v>
      </c>
      <c r="C29" s="40">
        <v>-6.0516851609134905</v>
      </c>
      <c r="D29" s="48">
        <f t="shared" si="0"/>
        <v>0</v>
      </c>
      <c r="E29" s="55"/>
      <c r="F29" s="45"/>
    </row>
    <row r="30" spans="1:6" x14ac:dyDescent="0.35">
      <c r="A30" s="56" t="s">
        <v>634</v>
      </c>
      <c r="B30" s="57">
        <v>57.961348336957712</v>
      </c>
      <c r="C30" s="57">
        <v>-6.0516851609134905</v>
      </c>
      <c r="D30" s="60"/>
      <c r="E30" s="55"/>
      <c r="F30" s="45"/>
    </row>
    <row r="31" spans="1:6" x14ac:dyDescent="0.35">
      <c r="A31" s="55"/>
      <c r="B31" s="55"/>
      <c r="C31" s="55"/>
      <c r="D31" s="60"/>
      <c r="E31" s="55"/>
      <c r="F31" s="45"/>
    </row>
    <row r="32" spans="1:6" x14ac:dyDescent="0.35">
      <c r="A32" s="61" t="s">
        <v>643</v>
      </c>
      <c r="B32" s="55"/>
      <c r="C32" s="55"/>
      <c r="D32" s="60"/>
      <c r="E32" s="55"/>
      <c r="F32" s="45"/>
    </row>
    <row r="33" spans="1:6" x14ac:dyDescent="0.35">
      <c r="A33" s="37" t="s">
        <v>633</v>
      </c>
      <c r="B33" t="s">
        <v>638</v>
      </c>
      <c r="C33" t="s">
        <v>639</v>
      </c>
      <c r="D33" s="41" t="s">
        <v>637</v>
      </c>
      <c r="E33" s="55"/>
      <c r="F33" s="47"/>
    </row>
    <row r="34" spans="1:6" x14ac:dyDescent="0.35">
      <c r="A34" s="38">
        <v>1</v>
      </c>
      <c r="B34" s="40">
        <v>3.4133832004329951</v>
      </c>
      <c r="C34" s="40">
        <v>2.2862941150716325</v>
      </c>
      <c r="D34" s="48">
        <f>+GETPIVOTDATA("Max of PS Nodal Price",$A$33,"27 Zone",A34)-GETPIVOTDATA("Min of PS Nodal Price",$A$33,"27 Zone",A34)</f>
        <v>1.1270890853613627</v>
      </c>
      <c r="E34" s="55"/>
      <c r="F34" s="45"/>
    </row>
    <row r="35" spans="1:6" x14ac:dyDescent="0.35">
      <c r="A35" s="38">
        <v>2</v>
      </c>
      <c r="B35" s="40">
        <v>3.3646841921636015</v>
      </c>
      <c r="C35" s="40">
        <v>3.3646841921636015</v>
      </c>
      <c r="D35" s="48">
        <f t="shared" ref="D35:D60" si="1">+GETPIVOTDATA("Max of PS Nodal Price",$A$33,"27 Zone",A35)-GETPIVOTDATA("Min of PS Nodal Price",$A$33,"27 Zone",A35)</f>
        <v>0</v>
      </c>
      <c r="E35" s="55"/>
      <c r="F35" s="45"/>
    </row>
    <row r="36" spans="1:6" x14ac:dyDescent="0.35">
      <c r="A36" s="38">
        <v>3</v>
      </c>
      <c r="B36" s="40">
        <v>3.5655538351766913</v>
      </c>
      <c r="C36" s="40">
        <v>2.9542421962852798</v>
      </c>
      <c r="D36" s="48">
        <f t="shared" si="1"/>
        <v>0.61131163889141149</v>
      </c>
      <c r="E36" s="55"/>
      <c r="F36" s="45"/>
    </row>
    <row r="37" spans="1:6" x14ac:dyDescent="0.35">
      <c r="A37" s="38">
        <v>4</v>
      </c>
      <c r="B37" s="40">
        <v>2.9542421962853149</v>
      </c>
      <c r="C37" s="40">
        <v>2.9542421962853149</v>
      </c>
      <c r="D37" s="48">
        <f t="shared" si="1"/>
        <v>0</v>
      </c>
      <c r="E37" s="55"/>
      <c r="F37" s="45"/>
    </row>
    <row r="38" spans="1:6" x14ac:dyDescent="0.35">
      <c r="A38" s="38">
        <v>5</v>
      </c>
      <c r="B38" s="40">
        <v>4.489685459518749</v>
      </c>
      <c r="C38" s="40">
        <v>2.8827854378957536</v>
      </c>
      <c r="D38" s="48">
        <f t="shared" si="1"/>
        <v>1.6069000216229954</v>
      </c>
      <c r="E38" s="55"/>
      <c r="F38" s="45"/>
    </row>
    <row r="39" spans="1:6" x14ac:dyDescent="0.35">
      <c r="A39" s="38">
        <v>6</v>
      </c>
      <c r="B39" s="40">
        <v>4.4657536191680656</v>
      </c>
      <c r="C39" s="40">
        <v>4.4657536191680656</v>
      </c>
      <c r="D39" s="48">
        <f t="shared" si="1"/>
        <v>0</v>
      </c>
      <c r="E39" s="55"/>
      <c r="F39" s="45"/>
    </row>
    <row r="40" spans="1:6" x14ac:dyDescent="0.35">
      <c r="A40" s="38">
        <v>7</v>
      </c>
      <c r="B40" s="40">
        <v>4.2082785046407096</v>
      </c>
      <c r="C40" s="40">
        <v>3.7767032901831326</v>
      </c>
      <c r="D40" s="48">
        <f t="shared" si="1"/>
        <v>0.43157521445757707</v>
      </c>
      <c r="E40" s="55"/>
      <c r="F40" s="45"/>
    </row>
    <row r="41" spans="1:6" x14ac:dyDescent="0.35">
      <c r="A41" s="38">
        <v>8</v>
      </c>
      <c r="B41" s="40">
        <v>4.2883448047044661</v>
      </c>
      <c r="C41" s="40">
        <v>4.2585844033438685</v>
      </c>
      <c r="D41" s="48">
        <f t="shared" si="1"/>
        <v>2.9760401360597655E-2</v>
      </c>
      <c r="E41" s="55"/>
      <c r="F41" s="45"/>
    </row>
    <row r="42" spans="1:6" x14ac:dyDescent="0.35">
      <c r="A42" s="38">
        <v>9</v>
      </c>
      <c r="B42" s="40">
        <v>2.8894662974607015</v>
      </c>
      <c r="C42" s="40">
        <v>2.8894662974607015</v>
      </c>
      <c r="D42" s="48">
        <f t="shared" si="1"/>
        <v>0</v>
      </c>
      <c r="E42" s="55"/>
      <c r="F42" s="45"/>
    </row>
    <row r="43" spans="1:6" x14ac:dyDescent="0.35">
      <c r="A43" s="38">
        <v>10</v>
      </c>
      <c r="B43" s="40">
        <v>3.3217944221965774</v>
      </c>
      <c r="C43" s="40">
        <v>2.4917154416549661</v>
      </c>
      <c r="D43" s="48">
        <f t="shared" si="1"/>
        <v>0.83007898054161133</v>
      </c>
      <c r="E43" s="55"/>
      <c r="F43" s="45"/>
    </row>
    <row r="44" spans="1:6" x14ac:dyDescent="0.35">
      <c r="A44" s="38">
        <v>11</v>
      </c>
      <c r="B44" s="40">
        <v>3.2638583978913487</v>
      </c>
      <c r="C44" s="40">
        <v>2.2451071706904795</v>
      </c>
      <c r="D44" s="48">
        <f t="shared" si="1"/>
        <v>1.0187512272008692</v>
      </c>
      <c r="E44" s="55"/>
      <c r="F44" s="45"/>
    </row>
    <row r="45" spans="1:6" x14ac:dyDescent="0.35">
      <c r="A45" s="38">
        <v>12</v>
      </c>
      <c r="B45" s="40">
        <v>2.9192849304751167</v>
      </c>
      <c r="C45" s="40">
        <v>2.4720946727699871</v>
      </c>
      <c r="D45" s="48">
        <f t="shared" si="1"/>
        <v>0.44719025770512966</v>
      </c>
      <c r="E45" s="55"/>
      <c r="F45" s="45"/>
    </row>
    <row r="46" spans="1:6" x14ac:dyDescent="0.35">
      <c r="A46" s="38">
        <v>13</v>
      </c>
      <c r="B46" s="40">
        <v>4.1985235834622268</v>
      </c>
      <c r="C46" s="40">
        <v>3.4184332682727638</v>
      </c>
      <c r="D46" s="48">
        <f t="shared" si="1"/>
        <v>0.78009031518946292</v>
      </c>
      <c r="E46" s="55"/>
      <c r="F46" s="45"/>
    </row>
    <row r="47" spans="1:6" x14ac:dyDescent="0.35">
      <c r="A47" s="38">
        <v>14</v>
      </c>
      <c r="B47" s="40">
        <v>2.6036590284354402</v>
      </c>
      <c r="C47" s="40">
        <v>2.3622196636750492</v>
      </c>
      <c r="D47" s="48">
        <f t="shared" si="1"/>
        <v>0.24143936476039096</v>
      </c>
      <c r="E47" s="55"/>
      <c r="F47" s="45"/>
    </row>
    <row r="48" spans="1:6" x14ac:dyDescent="0.35">
      <c r="A48" s="38">
        <v>15</v>
      </c>
      <c r="B48" s="40">
        <v>4.9229385158653098</v>
      </c>
      <c r="C48" s="40">
        <v>4.2320305644205387</v>
      </c>
      <c r="D48" s="48">
        <f t="shared" si="1"/>
        <v>0.69090795144477113</v>
      </c>
      <c r="E48" s="55"/>
      <c r="F48" s="45"/>
    </row>
    <row r="49" spans="1:6" x14ac:dyDescent="0.35">
      <c r="A49" s="38">
        <v>16</v>
      </c>
      <c r="B49" s="40">
        <v>4.9545271107268869</v>
      </c>
      <c r="C49" s="40">
        <v>2.3482658267130527</v>
      </c>
      <c r="D49" s="48">
        <f t="shared" si="1"/>
        <v>2.6062612840138342</v>
      </c>
      <c r="E49" s="55"/>
      <c r="F49" s="45"/>
    </row>
    <row r="50" spans="1:6" x14ac:dyDescent="0.35">
      <c r="A50" s="38">
        <v>17</v>
      </c>
      <c r="B50" s="40">
        <v>2.7989964143513251</v>
      </c>
      <c r="C50" s="40">
        <v>1.2320432541186981</v>
      </c>
      <c r="D50" s="48">
        <f t="shared" si="1"/>
        <v>1.566953160232627</v>
      </c>
      <c r="E50" s="55"/>
      <c r="F50" s="45"/>
    </row>
    <row r="51" spans="1:6" x14ac:dyDescent="0.35">
      <c r="A51" s="38">
        <v>18</v>
      </c>
      <c r="B51" s="40">
        <v>3.7419988826521893</v>
      </c>
      <c r="C51" s="40">
        <v>-2.6970326122764394</v>
      </c>
      <c r="D51" s="48">
        <f t="shared" si="1"/>
        <v>6.4390314949286287</v>
      </c>
      <c r="E51" s="55"/>
      <c r="F51" s="45"/>
    </row>
    <row r="52" spans="1:6" x14ac:dyDescent="0.35">
      <c r="A52" s="38">
        <v>19</v>
      </c>
      <c r="B52" s="40">
        <v>3.8250048440010658</v>
      </c>
      <c r="C52" s="40">
        <v>3.8250048440010658</v>
      </c>
      <c r="D52" s="48">
        <f t="shared" si="1"/>
        <v>0</v>
      </c>
      <c r="E52" s="55"/>
      <c r="F52" s="45"/>
    </row>
    <row r="53" spans="1:6" x14ac:dyDescent="0.35">
      <c r="A53" s="38">
        <v>20</v>
      </c>
      <c r="B53" s="40">
        <v>9.1686272527283652</v>
      </c>
      <c r="C53" s="40">
        <v>9.1686272527283652</v>
      </c>
      <c r="D53" s="48">
        <f t="shared" si="1"/>
        <v>0</v>
      </c>
      <c r="E53" s="55"/>
      <c r="F53" s="45"/>
    </row>
    <row r="54" spans="1:6" x14ac:dyDescent="0.35">
      <c r="A54" s="38">
        <v>21</v>
      </c>
      <c r="B54" s="40">
        <v>6.7326244482290782</v>
      </c>
      <c r="C54" s="40">
        <v>4.2709796253282457</v>
      </c>
      <c r="D54" s="48">
        <f t="shared" si="1"/>
        <v>2.4616448229008325</v>
      </c>
      <c r="E54" s="55"/>
      <c r="F54" s="45"/>
    </row>
    <row r="55" spans="1:6" x14ac:dyDescent="0.35">
      <c r="A55" s="38">
        <v>22</v>
      </c>
      <c r="B55" s="40">
        <v>2.4766222001213647</v>
      </c>
      <c r="C55" s="40">
        <v>2.4766222001213647</v>
      </c>
      <c r="D55" s="48">
        <f t="shared" si="1"/>
        <v>0</v>
      </c>
      <c r="E55" s="55"/>
      <c r="F55" s="45"/>
    </row>
    <row r="56" spans="1:6" x14ac:dyDescent="0.35">
      <c r="A56" s="38">
        <v>23</v>
      </c>
      <c r="B56" s="40">
        <v>-3.9654852488717238</v>
      </c>
      <c r="C56" s="40">
        <v>-3.9654852488717238</v>
      </c>
      <c r="D56" s="48">
        <f t="shared" si="1"/>
        <v>0</v>
      </c>
      <c r="E56" s="55"/>
      <c r="F56" s="45"/>
    </row>
    <row r="57" spans="1:6" x14ac:dyDescent="0.35">
      <c r="A57" s="38">
        <v>24</v>
      </c>
      <c r="B57" s="40">
        <v>-1.2606523769232003</v>
      </c>
      <c r="C57" s="40">
        <v>-4.9186763693687263</v>
      </c>
      <c r="D57" s="48">
        <f t="shared" si="1"/>
        <v>3.6580239924455258</v>
      </c>
      <c r="E57" s="55"/>
      <c r="F57" s="45"/>
    </row>
    <row r="58" spans="1:6" x14ac:dyDescent="0.35">
      <c r="A58" s="38">
        <v>25</v>
      </c>
      <c r="B58" s="40">
        <v>0.10216274195422542</v>
      </c>
      <c r="C58" s="40">
        <v>-4.43808608325243</v>
      </c>
      <c r="D58" s="48">
        <f t="shared" si="1"/>
        <v>4.5402488252066551</v>
      </c>
      <c r="E58" s="55"/>
      <c r="F58" s="45"/>
    </row>
    <row r="59" spans="1:6" x14ac:dyDescent="0.35">
      <c r="A59" s="38">
        <v>26</v>
      </c>
      <c r="B59" s="40">
        <v>-0.6021606877422323</v>
      </c>
      <c r="C59" s="40">
        <v>-4.2359846755105393</v>
      </c>
      <c r="D59" s="48">
        <f t="shared" si="1"/>
        <v>3.6338239877683067</v>
      </c>
      <c r="E59" s="55"/>
      <c r="F59" s="45"/>
    </row>
    <row r="60" spans="1:6" x14ac:dyDescent="0.35">
      <c r="A60" s="38">
        <v>27</v>
      </c>
      <c r="B60" s="40">
        <v>-0.74735192796305994</v>
      </c>
      <c r="C60" s="40">
        <v>-0.74735192796305994</v>
      </c>
      <c r="D60" s="48">
        <f t="shared" si="1"/>
        <v>0</v>
      </c>
      <c r="E60" s="55"/>
      <c r="F60" s="45"/>
    </row>
    <row r="61" spans="1:6" x14ac:dyDescent="0.35">
      <c r="A61" s="49" t="s">
        <v>634</v>
      </c>
      <c r="B61" s="50">
        <v>9.1686272527283652</v>
      </c>
      <c r="C61" s="50">
        <v>-4.9186763693687263</v>
      </c>
      <c r="D61" s="62"/>
      <c r="E61" s="55"/>
      <c r="F61" s="45"/>
    </row>
    <row r="62" spans="1:6" x14ac:dyDescent="0.35">
      <c r="A62" s="53"/>
      <c r="B62" s="53"/>
      <c r="C62" s="53"/>
      <c r="D62" s="53"/>
      <c r="E62" s="55"/>
      <c r="F62" s="45"/>
    </row>
    <row r="63" spans="1:6" x14ac:dyDescent="0.35">
      <c r="A63" s="59" t="s">
        <v>644</v>
      </c>
      <c r="B63" s="53"/>
      <c r="C63" s="53"/>
      <c r="D63" s="53"/>
      <c r="E63" s="55"/>
      <c r="F63" s="45"/>
    </row>
    <row r="64" spans="1:6" x14ac:dyDescent="0.35">
      <c r="A64" s="37" t="s">
        <v>633</v>
      </c>
      <c r="B64" t="s">
        <v>640</v>
      </c>
      <c r="C64" t="s">
        <v>641</v>
      </c>
      <c r="D64" s="41" t="s">
        <v>637</v>
      </c>
      <c r="E64" s="55"/>
      <c r="F64" s="47"/>
    </row>
    <row r="65" spans="1:6" x14ac:dyDescent="0.35">
      <c r="A65" s="38">
        <v>1</v>
      </c>
      <c r="B65" s="40">
        <v>37.294943966764492</v>
      </c>
      <c r="C65" s="40">
        <v>8.0818239799926168</v>
      </c>
      <c r="D65" s="48">
        <f>+GETPIVOTDATA("Max of Effective Nodal Tariff",$A$64,"27 Zone",A65)-GETPIVOTDATA("Min of Effective Nodal Tariff",$A$64,"27 Zone",A65)</f>
        <v>29.213119986771876</v>
      </c>
      <c r="E65" s="55"/>
      <c r="F65" s="45"/>
    </row>
    <row r="66" spans="1:6" x14ac:dyDescent="0.35">
      <c r="A66" s="38">
        <v>2</v>
      </c>
      <c r="B66" s="40">
        <v>23.781102018414082</v>
      </c>
      <c r="C66" s="40">
        <v>16.337576032152143</v>
      </c>
      <c r="D66" s="48">
        <f t="shared" ref="D66:D91" si="2">+GETPIVOTDATA("Max of Effective Nodal Tariff",$A$64,"27 Zone",A66)-GETPIVOTDATA("Min of Effective Nodal Tariff",$A$64,"27 Zone",A66)</f>
        <v>7.443525986261939</v>
      </c>
      <c r="E66" s="55"/>
      <c r="F66" s="45"/>
    </row>
    <row r="67" spans="1:6" x14ac:dyDescent="0.35">
      <c r="A67" s="38">
        <v>3</v>
      </c>
      <c r="B67" s="40">
        <v>27.654607682751664</v>
      </c>
      <c r="C67" s="40">
        <v>22.273215736207749</v>
      </c>
      <c r="D67" s="48">
        <f t="shared" si="2"/>
        <v>5.3813919465439142</v>
      </c>
      <c r="E67" s="55"/>
      <c r="F67" s="45"/>
    </row>
    <row r="68" spans="1:6" x14ac:dyDescent="0.35">
      <c r="A68" s="38">
        <v>4</v>
      </c>
      <c r="B68" s="40">
        <v>28.111609251349904</v>
      </c>
      <c r="C68" s="40">
        <v>28.111609251349904</v>
      </c>
      <c r="D68" s="48">
        <f t="shared" si="2"/>
        <v>0</v>
      </c>
      <c r="E68" s="55"/>
      <c r="F68" s="45"/>
    </row>
    <row r="69" spans="1:6" x14ac:dyDescent="0.35">
      <c r="A69" s="38">
        <v>5</v>
      </c>
      <c r="B69" s="40">
        <v>23.783449734278062</v>
      </c>
      <c r="C69" s="40">
        <v>19.748294680843532</v>
      </c>
      <c r="D69" s="48">
        <f t="shared" si="2"/>
        <v>4.0351550534345293</v>
      </c>
      <c r="E69" s="55"/>
      <c r="F69" s="45"/>
    </row>
    <row r="70" spans="1:6" x14ac:dyDescent="0.35">
      <c r="A70" s="38">
        <v>6</v>
      </c>
      <c r="B70" s="40">
        <v>24.819017990005804</v>
      </c>
      <c r="C70" s="40">
        <v>22.104032937260893</v>
      </c>
      <c r="D70" s="48">
        <f t="shared" si="2"/>
        <v>2.7149850527449111</v>
      </c>
      <c r="E70" s="55"/>
      <c r="F70" s="45"/>
    </row>
    <row r="71" spans="1:6" x14ac:dyDescent="0.35">
      <c r="A71" s="38">
        <v>7</v>
      </c>
      <c r="B71" s="40">
        <v>38.692279534758001</v>
      </c>
      <c r="C71" s="40">
        <v>26.569668705001522</v>
      </c>
      <c r="D71" s="48">
        <f t="shared" si="2"/>
        <v>12.122610829756479</v>
      </c>
      <c r="E71" s="55"/>
      <c r="F71" s="45"/>
    </row>
    <row r="72" spans="1:6" x14ac:dyDescent="0.35">
      <c r="A72" s="38">
        <v>8</v>
      </c>
      <c r="B72" s="40">
        <v>16.977257178589149</v>
      </c>
      <c r="C72" s="40">
        <v>6.4255164531143834</v>
      </c>
      <c r="D72" s="48">
        <f t="shared" si="2"/>
        <v>10.551740725474765</v>
      </c>
      <c r="E72" s="55"/>
      <c r="F72" s="45"/>
    </row>
    <row r="73" spans="1:6" x14ac:dyDescent="0.35">
      <c r="A73" s="38">
        <v>9</v>
      </c>
      <c r="B73" s="40">
        <v>16.737265704630047</v>
      </c>
      <c r="C73" s="40">
        <v>16.737265704630047</v>
      </c>
      <c r="D73" s="48">
        <f t="shared" si="2"/>
        <v>0</v>
      </c>
      <c r="E73" s="55"/>
      <c r="F73" s="45"/>
    </row>
    <row r="74" spans="1:6" x14ac:dyDescent="0.35">
      <c r="A74" s="38">
        <v>10</v>
      </c>
      <c r="B74" s="40">
        <v>21.737407674263796</v>
      </c>
      <c r="C74" s="40">
        <v>14.462305134423286</v>
      </c>
      <c r="D74" s="48">
        <f t="shared" si="2"/>
        <v>7.2751025398405105</v>
      </c>
      <c r="E74" s="55"/>
      <c r="F74" s="45"/>
    </row>
    <row r="75" spans="1:6" x14ac:dyDescent="0.35">
      <c r="A75" s="38">
        <v>11</v>
      </c>
      <c r="B75" s="40">
        <v>15.089666100052655</v>
      </c>
      <c r="C75" s="40">
        <v>9.3818075254078224</v>
      </c>
      <c r="D75" s="48">
        <f t="shared" si="2"/>
        <v>5.7078585746448329</v>
      </c>
      <c r="E75" s="55"/>
      <c r="F75" s="45"/>
    </row>
    <row r="76" spans="1:6" x14ac:dyDescent="0.35">
      <c r="A76" s="38">
        <v>12</v>
      </c>
      <c r="B76" s="40">
        <v>10.476843147403232</v>
      </c>
      <c r="C76" s="40">
        <v>4.2094130786030437</v>
      </c>
      <c r="D76" s="48">
        <f t="shared" si="2"/>
        <v>6.2674300688001878</v>
      </c>
      <c r="E76" s="55"/>
      <c r="F76" s="45"/>
    </row>
    <row r="77" spans="1:6" x14ac:dyDescent="0.35">
      <c r="A77" s="38">
        <v>13</v>
      </c>
      <c r="B77" s="40">
        <v>7.556848897016593</v>
      </c>
      <c r="C77" s="40">
        <v>5.4664990375147005</v>
      </c>
      <c r="D77" s="48">
        <f t="shared" si="2"/>
        <v>2.0903498595018926</v>
      </c>
      <c r="E77" s="55"/>
      <c r="F77" s="45"/>
    </row>
    <row r="78" spans="1:6" x14ac:dyDescent="0.35">
      <c r="A78" s="38">
        <v>14</v>
      </c>
      <c r="B78" s="40">
        <v>5.9734425059338685</v>
      </c>
      <c r="C78" s="40">
        <v>3.9148483638594009</v>
      </c>
      <c r="D78" s="48">
        <f t="shared" si="2"/>
        <v>2.0585941420744676</v>
      </c>
      <c r="E78" s="55"/>
      <c r="F78" s="45"/>
    </row>
    <row r="79" spans="1:6" x14ac:dyDescent="0.35">
      <c r="A79" s="38">
        <v>15</v>
      </c>
      <c r="B79" s="40">
        <v>6.5534655359440359</v>
      </c>
      <c r="C79" s="40">
        <v>1.2254924640692599</v>
      </c>
      <c r="D79" s="48">
        <f t="shared" si="2"/>
        <v>5.3279730718747764</v>
      </c>
      <c r="E79" s="55"/>
      <c r="F79" s="45"/>
    </row>
    <row r="80" spans="1:6" x14ac:dyDescent="0.35">
      <c r="A80" s="38">
        <v>16</v>
      </c>
      <c r="B80" s="40">
        <v>4.9365967234252288</v>
      </c>
      <c r="C80" s="40">
        <v>0.93707850280249416</v>
      </c>
      <c r="D80" s="48">
        <f t="shared" si="2"/>
        <v>3.9995182206227344</v>
      </c>
      <c r="E80" s="55"/>
      <c r="F80" s="45"/>
    </row>
    <row r="81" spans="1:6" x14ac:dyDescent="0.35">
      <c r="A81" s="38">
        <v>17</v>
      </c>
      <c r="B81" s="40">
        <v>2.5717405594287883</v>
      </c>
      <c r="C81" s="40">
        <v>0.33190309305182847</v>
      </c>
      <c r="D81" s="48">
        <f t="shared" si="2"/>
        <v>2.2398374663769598</v>
      </c>
      <c r="E81" s="55"/>
      <c r="F81" s="45"/>
    </row>
    <row r="82" spans="1:6" x14ac:dyDescent="0.35">
      <c r="A82" s="38">
        <v>18</v>
      </c>
      <c r="B82" s="40">
        <v>3.3787370023959227</v>
      </c>
      <c r="C82" s="40">
        <v>-2.4921288205120384</v>
      </c>
      <c r="D82" s="48">
        <f t="shared" si="2"/>
        <v>5.8708658229079607</v>
      </c>
      <c r="E82" s="55"/>
      <c r="F82" s="45"/>
    </row>
    <row r="83" spans="1:6" x14ac:dyDescent="0.35">
      <c r="A83" s="38">
        <v>19</v>
      </c>
      <c r="B83" s="40">
        <v>4.2172265372044109</v>
      </c>
      <c r="C83" s="40">
        <v>4.2172265372044109</v>
      </c>
      <c r="D83" s="48">
        <f t="shared" si="2"/>
        <v>0</v>
      </c>
      <c r="E83" s="55"/>
      <c r="F83" s="45"/>
    </row>
    <row r="84" spans="1:6" x14ac:dyDescent="0.35">
      <c r="A84" s="38">
        <v>20</v>
      </c>
      <c r="B84" s="40">
        <v>5.9866280389639677</v>
      </c>
      <c r="C84" s="40">
        <v>5.9866280389639677</v>
      </c>
      <c r="D84" s="48">
        <f t="shared" si="2"/>
        <v>0</v>
      </c>
      <c r="E84" s="55"/>
    </row>
    <row r="85" spans="1:6" x14ac:dyDescent="0.35">
      <c r="A85" s="38">
        <v>21</v>
      </c>
      <c r="B85" s="40">
        <v>5.7158543966680737</v>
      </c>
      <c r="C85" s="40">
        <v>-1.4962755636889171</v>
      </c>
      <c r="D85" s="48">
        <f t="shared" si="2"/>
        <v>7.2121299603569913</v>
      </c>
      <c r="E85" s="55"/>
    </row>
    <row r="86" spans="1:6" x14ac:dyDescent="0.35">
      <c r="A86" s="38">
        <v>22</v>
      </c>
      <c r="B86" s="40">
        <v>0.81906528293250469</v>
      </c>
      <c r="C86" s="40">
        <v>0.81906528293250469</v>
      </c>
      <c r="D86" s="48">
        <f t="shared" si="2"/>
        <v>0</v>
      </c>
      <c r="E86" s="55"/>
    </row>
    <row r="87" spans="1:6" x14ac:dyDescent="0.35">
      <c r="A87" s="38">
        <v>23</v>
      </c>
      <c r="B87" s="40">
        <v>-3.9708884505826969</v>
      </c>
      <c r="C87" s="40">
        <v>-3.9708884505826969</v>
      </c>
      <c r="D87" s="48">
        <f t="shared" si="2"/>
        <v>0</v>
      </c>
      <c r="E87" s="55"/>
    </row>
    <row r="88" spans="1:6" x14ac:dyDescent="0.35">
      <c r="A88" s="38">
        <v>24</v>
      </c>
      <c r="B88" s="40">
        <v>1.927165273775983</v>
      </c>
      <c r="C88" s="40">
        <v>-4.5869345220737561</v>
      </c>
      <c r="D88" s="48">
        <f t="shared" si="2"/>
        <v>6.5140997958497389</v>
      </c>
      <c r="E88" s="55"/>
    </row>
    <row r="89" spans="1:6" x14ac:dyDescent="0.35">
      <c r="A89" s="38">
        <v>25</v>
      </c>
      <c r="B89" s="40">
        <v>-0.25565200758083634</v>
      </c>
      <c r="C89" s="40">
        <v>-4.7370003130572957</v>
      </c>
      <c r="D89" s="48">
        <f t="shared" si="2"/>
        <v>4.4813483054764598</v>
      </c>
      <c r="E89" s="55"/>
    </row>
    <row r="90" spans="1:6" x14ac:dyDescent="0.35">
      <c r="A90" s="38">
        <v>26</v>
      </c>
      <c r="B90" s="40">
        <v>-3.6798324679941805</v>
      </c>
      <c r="C90" s="40">
        <v>-6.6791223702446816</v>
      </c>
      <c r="D90" s="48">
        <f t="shared" si="2"/>
        <v>2.9992899022505011</v>
      </c>
      <c r="E90" s="55"/>
    </row>
    <row r="91" spans="1:6" x14ac:dyDescent="0.35">
      <c r="A91" s="38">
        <v>27</v>
      </c>
      <c r="B91" s="40">
        <v>-2.8000593278042722</v>
      </c>
      <c r="C91" s="40">
        <v>-2.8000593278042722</v>
      </c>
      <c r="D91" s="48">
        <f t="shared" si="2"/>
        <v>0</v>
      </c>
      <c r="E91" s="55"/>
    </row>
    <row r="92" spans="1:6" x14ac:dyDescent="0.35">
      <c r="A92" s="56" t="s">
        <v>634</v>
      </c>
      <c r="B92" s="57">
        <v>38.692279534758001</v>
      </c>
      <c r="C92" s="57">
        <v>-6.6791223702446816</v>
      </c>
      <c r="D92" s="63"/>
      <c r="E92" s="64"/>
    </row>
    <row r="93" spans="1:6" x14ac:dyDescent="0.35">
      <c r="A93" s="64"/>
      <c r="B93" s="64"/>
      <c r="C93" s="64"/>
      <c r="D93" s="64"/>
      <c r="E93" s="64"/>
    </row>
    <row r="94" spans="1:6" x14ac:dyDescent="0.35">
      <c r="A94" s="64"/>
      <c r="B94" s="64"/>
      <c r="C94" s="64"/>
      <c r="D94" s="64"/>
      <c r="E94" s="64"/>
    </row>
  </sheetData>
  <pageMargins left="0.7" right="0.7" top="0.75" bottom="0.75" header="0.3" footer="0.3"/>
  <pageSetup paperSize="9" orientation="portrait" r:id="rId4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D9EE0-F53F-4914-A6F0-995FA836BAE3}">
  <dimension ref="A1:J67"/>
  <sheetViews>
    <sheetView topLeftCell="A10" workbookViewId="0">
      <selection activeCell="D38" sqref="D38"/>
    </sheetView>
  </sheetViews>
  <sheetFormatPr defaultRowHeight="14.5" x14ac:dyDescent="0.35"/>
  <cols>
    <col min="1" max="1" width="12.36328125" bestFit="1" customWidth="1"/>
    <col min="2" max="2" width="24.81640625" bestFit="1" customWidth="1"/>
    <col min="3" max="3" width="24.453125" bestFit="1" customWidth="1"/>
    <col min="4" max="4" width="10.36328125" bestFit="1" customWidth="1"/>
    <col min="9" max="10" width="11" customWidth="1"/>
  </cols>
  <sheetData>
    <row r="1" spans="1:10" ht="26.15" customHeight="1" x14ac:dyDescent="0.35">
      <c r="A1" s="52" t="s">
        <v>642</v>
      </c>
      <c r="B1" s="51"/>
      <c r="C1" s="51"/>
      <c r="D1" s="51"/>
      <c r="E1" s="51"/>
      <c r="F1" s="36"/>
      <c r="G1" s="35"/>
      <c r="H1" s="35"/>
      <c r="I1" s="35"/>
      <c r="J1" s="35"/>
    </row>
    <row r="2" spans="1:10" x14ac:dyDescent="0.35">
      <c r="A2" s="37" t="s">
        <v>633</v>
      </c>
      <c r="B2" t="s">
        <v>635</v>
      </c>
      <c r="C2" t="s">
        <v>636</v>
      </c>
      <c r="D2" s="39" t="s">
        <v>637</v>
      </c>
      <c r="E2" s="51"/>
      <c r="F2" s="36"/>
      <c r="G2" s="36"/>
      <c r="H2" s="36"/>
      <c r="I2" s="36"/>
      <c r="J2" s="36"/>
    </row>
    <row r="3" spans="1:10" x14ac:dyDescent="0.35">
      <c r="A3" s="38">
        <v>1</v>
      </c>
      <c r="B3" s="40">
        <v>57.961348336957712</v>
      </c>
      <c r="C3" s="40">
        <v>29.063719233824315</v>
      </c>
      <c r="D3" s="48">
        <f>+GETPIVOTDATA("Max of YR Nodal Price",$A$2,"DNO Zone",A3)-GETPIVOTDATA("Min of YR Nodal Price",$A$2,"DNO Zone",A3)</f>
        <v>28.897629103133397</v>
      </c>
      <c r="E3" s="51"/>
      <c r="F3" s="36"/>
      <c r="G3" s="35"/>
      <c r="H3" s="35"/>
      <c r="I3" s="35"/>
      <c r="J3" s="35"/>
    </row>
    <row r="4" spans="1:10" x14ac:dyDescent="0.35">
      <c r="A4" s="38">
        <v>2</v>
      </c>
      <c r="B4" s="40">
        <v>46.347084922746042</v>
      </c>
      <c r="C4" s="40">
        <v>13.664308430072621</v>
      </c>
      <c r="D4" s="48">
        <f t="shared" ref="D4:D15" si="0">+GETPIVOTDATA("Max of YR Nodal Price",$A$2,"DNO Zone",A4)-GETPIVOTDATA("Min of YR Nodal Price",$A$2,"DNO Zone",A4)</f>
        <v>32.682776492673419</v>
      </c>
      <c r="E4" s="51"/>
      <c r="F4" s="36"/>
      <c r="G4" s="36"/>
      <c r="H4" s="36"/>
      <c r="I4" s="36"/>
      <c r="J4" s="36"/>
    </row>
    <row r="5" spans="1:10" x14ac:dyDescent="0.35">
      <c r="A5" s="38">
        <v>3</v>
      </c>
      <c r="B5" s="40">
        <v>9.8092755156435576</v>
      </c>
      <c r="C5" s="40">
        <v>7.228164940043289</v>
      </c>
      <c r="D5" s="48">
        <f t="shared" si="0"/>
        <v>2.5811105756002686</v>
      </c>
      <c r="E5" s="51"/>
      <c r="F5" s="36"/>
      <c r="G5" s="35"/>
      <c r="H5" s="35"/>
      <c r="I5" s="35"/>
      <c r="J5" s="35"/>
    </row>
    <row r="6" spans="1:10" x14ac:dyDescent="0.35">
      <c r="A6" s="38">
        <v>4</v>
      </c>
      <c r="B6" s="40">
        <v>13.238075374157752</v>
      </c>
      <c r="C6" s="40">
        <v>1.6553366977395281</v>
      </c>
      <c r="D6" s="48">
        <f t="shared" si="0"/>
        <v>11.582738676418224</v>
      </c>
      <c r="E6" s="51"/>
      <c r="F6" s="36"/>
      <c r="G6" s="36"/>
      <c r="H6" s="36"/>
      <c r="I6" s="36"/>
      <c r="J6" s="36"/>
    </row>
    <row r="7" spans="1:10" x14ac:dyDescent="0.35">
      <c r="A7" s="38">
        <v>5</v>
      </c>
      <c r="B7" s="40">
        <v>2.348431185013478</v>
      </c>
      <c r="C7" s="40">
        <v>0.50712836013982576</v>
      </c>
      <c r="D7" s="48">
        <f t="shared" si="0"/>
        <v>1.8413028248736523</v>
      </c>
      <c r="E7" s="51"/>
      <c r="F7" s="36"/>
      <c r="G7" s="35"/>
      <c r="H7" s="35"/>
      <c r="I7" s="35"/>
      <c r="J7" s="35"/>
    </row>
    <row r="8" spans="1:10" x14ac:dyDescent="0.35">
      <c r="A8" s="38">
        <v>6</v>
      </c>
      <c r="B8" s="40">
        <v>2.6354911082517174</v>
      </c>
      <c r="C8" s="40">
        <v>0.30343346453450737</v>
      </c>
      <c r="D8" s="48">
        <f t="shared" si="0"/>
        <v>2.33205764371721</v>
      </c>
      <c r="E8" s="51"/>
      <c r="F8" s="36"/>
      <c r="G8" s="36"/>
      <c r="H8" s="36"/>
      <c r="I8" s="36"/>
      <c r="J8" s="36"/>
    </row>
    <row r="9" spans="1:10" x14ac:dyDescent="0.35">
      <c r="A9" s="38">
        <v>7</v>
      </c>
      <c r="B9" s="40">
        <v>1.2604969832135651</v>
      </c>
      <c r="C9" s="40">
        <v>-2.3522312526875573</v>
      </c>
      <c r="D9" s="48">
        <f t="shared" si="0"/>
        <v>3.6127282359011224</v>
      </c>
      <c r="E9" s="51"/>
      <c r="F9" s="36"/>
      <c r="G9" s="35"/>
      <c r="H9" s="35"/>
      <c r="I9" s="35"/>
      <c r="J9" s="35"/>
    </row>
    <row r="10" spans="1:10" x14ac:dyDescent="0.35">
      <c r="A10" s="38">
        <v>9</v>
      </c>
      <c r="B10" s="40">
        <v>4.750573606718012</v>
      </c>
      <c r="C10" s="40">
        <v>-1.2163692787511795</v>
      </c>
      <c r="D10" s="48">
        <f t="shared" si="0"/>
        <v>5.9669428854691917</v>
      </c>
      <c r="E10" s="51"/>
      <c r="F10" s="36"/>
      <c r="G10" s="36"/>
      <c r="H10" s="36"/>
      <c r="I10" s="36"/>
      <c r="J10" s="36"/>
    </row>
    <row r="11" spans="1:10" x14ac:dyDescent="0.35">
      <c r="A11" s="38">
        <v>10</v>
      </c>
      <c r="B11" s="40">
        <v>-4.1404494884891845</v>
      </c>
      <c r="C11" s="40">
        <v>-5.0972957967574315</v>
      </c>
      <c r="D11" s="48">
        <f t="shared" si="0"/>
        <v>0.95684630826824701</v>
      </c>
      <c r="E11" s="51"/>
      <c r="F11" s="36"/>
      <c r="G11" s="35"/>
      <c r="H11" s="35"/>
      <c r="I11" s="35"/>
      <c r="J11" s="35"/>
    </row>
    <row r="12" spans="1:10" x14ac:dyDescent="0.35">
      <c r="A12" s="38">
        <v>11</v>
      </c>
      <c r="B12" s="40">
        <v>3.6685623173769222</v>
      </c>
      <c r="C12" s="40">
        <v>-0.71539676376724015</v>
      </c>
      <c r="D12" s="48">
        <f t="shared" si="0"/>
        <v>4.3839590811441624</v>
      </c>
      <c r="E12" s="51"/>
      <c r="F12" s="36"/>
      <c r="G12" s="36"/>
      <c r="H12" s="36"/>
      <c r="I12" s="36"/>
      <c r="J12" s="36"/>
    </row>
    <row r="13" spans="1:10" x14ac:dyDescent="0.35">
      <c r="A13" s="38">
        <v>12</v>
      </c>
      <c r="B13" s="40">
        <v>0.52813930046538748</v>
      </c>
      <c r="C13" s="40">
        <v>-1.4888954838723705</v>
      </c>
      <c r="D13" s="48">
        <f t="shared" si="0"/>
        <v>2.0170347843377581</v>
      </c>
      <c r="E13" s="51"/>
      <c r="F13" s="36"/>
      <c r="G13" s="35"/>
      <c r="H13" s="35"/>
      <c r="I13" s="35"/>
      <c r="J13" s="35"/>
    </row>
    <row r="14" spans="1:10" x14ac:dyDescent="0.35">
      <c r="A14" s="38">
        <v>13</v>
      </c>
      <c r="B14" s="40">
        <v>-3.4346299351524867</v>
      </c>
      <c r="C14" s="40">
        <v>-3.5868889855595003</v>
      </c>
      <c r="D14" s="48">
        <f t="shared" si="0"/>
        <v>0.1522590504070136</v>
      </c>
      <c r="E14" s="51"/>
      <c r="F14" s="36"/>
      <c r="G14" s="36"/>
      <c r="H14" s="36"/>
      <c r="I14" s="36"/>
      <c r="J14" s="36"/>
    </row>
    <row r="15" spans="1:10" x14ac:dyDescent="0.35">
      <c r="A15" s="38">
        <v>14</v>
      </c>
      <c r="B15" s="40">
        <v>-4.8957873076866694</v>
      </c>
      <c r="C15" s="40">
        <v>-6.0516851609134905</v>
      </c>
      <c r="D15" s="48">
        <f t="shared" si="0"/>
        <v>1.1558978532268211</v>
      </c>
      <c r="E15" s="51"/>
      <c r="F15" s="36"/>
      <c r="G15" s="35"/>
      <c r="H15" s="35"/>
      <c r="I15" s="35"/>
      <c r="J15" s="35"/>
    </row>
    <row r="16" spans="1:10" x14ac:dyDescent="0.35">
      <c r="A16" s="56" t="s">
        <v>634</v>
      </c>
      <c r="B16" s="57">
        <v>57.961348336957712</v>
      </c>
      <c r="C16" s="57">
        <v>-6.0516851609134905</v>
      </c>
      <c r="D16" s="51"/>
      <c r="E16" s="51"/>
      <c r="F16" s="36"/>
      <c r="G16" s="36"/>
      <c r="H16" s="36"/>
      <c r="I16" s="36"/>
      <c r="J16" s="36"/>
    </row>
    <row r="17" spans="1:10" x14ac:dyDescent="0.35">
      <c r="A17" s="53"/>
      <c r="B17" s="53"/>
      <c r="C17" s="53"/>
      <c r="D17" s="51"/>
      <c r="E17" s="51"/>
      <c r="F17" s="36"/>
      <c r="G17" s="35"/>
      <c r="H17" s="35"/>
      <c r="I17" s="35"/>
      <c r="J17" s="35"/>
    </row>
    <row r="18" spans="1:10" x14ac:dyDescent="0.35">
      <c r="A18" s="52" t="s">
        <v>643</v>
      </c>
      <c r="B18" s="53"/>
      <c r="C18" s="53"/>
      <c r="D18" s="51"/>
      <c r="E18" s="51"/>
      <c r="F18" s="36"/>
      <c r="G18" s="36"/>
      <c r="H18" s="36"/>
      <c r="I18" s="36"/>
      <c r="J18" s="36"/>
    </row>
    <row r="19" spans="1:10" x14ac:dyDescent="0.35">
      <c r="A19" s="37" t="s">
        <v>633</v>
      </c>
      <c r="B19" t="s">
        <v>638</v>
      </c>
      <c r="C19" t="s">
        <v>639</v>
      </c>
      <c r="D19" s="41" t="s">
        <v>637</v>
      </c>
      <c r="E19" s="51"/>
      <c r="F19" s="43"/>
      <c r="G19" s="42"/>
      <c r="H19" s="42"/>
      <c r="I19" s="42"/>
      <c r="J19" s="42"/>
    </row>
    <row r="20" spans="1:10" x14ac:dyDescent="0.35">
      <c r="A20" s="38">
        <v>1</v>
      </c>
      <c r="B20" s="40">
        <v>4.489685459518749</v>
      </c>
      <c r="C20" s="40">
        <v>2.2862941150716325</v>
      </c>
      <c r="D20" s="48">
        <f>+GETPIVOTDATA("Max of PS Nodal Price",$A$19,"DNO Zone",A20)-GETPIVOTDATA("Min of PS Nodal Price",$A$19,"DNO Zone",A20)</f>
        <v>2.2033913444471165</v>
      </c>
      <c r="E20" s="51"/>
      <c r="F20" s="36"/>
      <c r="G20" s="36"/>
      <c r="H20" s="36"/>
      <c r="I20" s="36"/>
      <c r="J20" s="36"/>
    </row>
    <row r="21" spans="1:10" ht="20.149999999999999" customHeight="1" x14ac:dyDescent="0.35">
      <c r="A21" s="38">
        <v>2</v>
      </c>
      <c r="B21" s="40">
        <v>4.2585844033438685</v>
      </c>
      <c r="C21" s="40">
        <v>2.2451071706904795</v>
      </c>
      <c r="D21" s="48">
        <f t="shared" ref="D21:D32" si="1">+GETPIVOTDATA("Max of PS Nodal Price",$A$19,"DNO Zone",A21)-GETPIVOTDATA("Min of PS Nodal Price",$A$19,"DNO Zone",A21)</f>
        <v>2.013477232653389</v>
      </c>
      <c r="E21" s="51"/>
      <c r="F21" s="36"/>
      <c r="G21" s="35"/>
      <c r="H21" s="35"/>
      <c r="I21" s="35"/>
      <c r="J21" s="35"/>
    </row>
    <row r="22" spans="1:10" x14ac:dyDescent="0.35">
      <c r="A22" s="38">
        <v>3</v>
      </c>
      <c r="B22" s="40">
        <v>4.1985235834622268</v>
      </c>
      <c r="C22" s="40">
        <v>3.4184332682727638</v>
      </c>
      <c r="D22" s="48">
        <f t="shared" si="1"/>
        <v>0.78009031518946292</v>
      </c>
      <c r="E22" s="51"/>
      <c r="F22" s="36"/>
      <c r="G22" s="36"/>
      <c r="H22" s="36"/>
      <c r="I22" s="36"/>
      <c r="J22" s="36"/>
    </row>
    <row r="23" spans="1:10" x14ac:dyDescent="0.35">
      <c r="A23" s="38">
        <v>4</v>
      </c>
      <c r="B23" s="40">
        <v>2.8473077891298302</v>
      </c>
      <c r="C23" s="40">
        <v>2.3549617548932034</v>
      </c>
      <c r="D23" s="48">
        <f t="shared" si="1"/>
        <v>0.49234603423662682</v>
      </c>
      <c r="E23" s="51"/>
      <c r="F23" s="36"/>
      <c r="G23" s="35"/>
      <c r="H23" s="35"/>
      <c r="I23" s="35"/>
      <c r="J23" s="35"/>
    </row>
    <row r="24" spans="1:10" x14ac:dyDescent="0.35">
      <c r="A24" s="38">
        <v>5</v>
      </c>
      <c r="B24" s="40">
        <v>4.9229385158653098</v>
      </c>
      <c r="C24" s="40">
        <v>4.2320305644205387</v>
      </c>
      <c r="D24" s="48">
        <f t="shared" si="1"/>
        <v>0.69090795144477113</v>
      </c>
      <c r="E24" s="51"/>
      <c r="F24" s="36"/>
      <c r="G24" s="36"/>
      <c r="H24" s="36"/>
      <c r="I24" s="36"/>
      <c r="J24" s="36"/>
    </row>
    <row r="25" spans="1:10" x14ac:dyDescent="0.35">
      <c r="A25" s="38">
        <v>6</v>
      </c>
      <c r="B25" s="40">
        <v>3.9703439630823705</v>
      </c>
      <c r="C25" s="40">
        <v>2.3482658267130527</v>
      </c>
      <c r="D25" s="48">
        <f t="shared" si="1"/>
        <v>1.6220781363693177</v>
      </c>
      <c r="E25" s="51"/>
      <c r="F25" s="36"/>
      <c r="G25" s="35"/>
      <c r="H25" s="35"/>
      <c r="I25" s="35"/>
      <c r="J25" s="35"/>
    </row>
    <row r="26" spans="1:10" x14ac:dyDescent="0.35">
      <c r="A26" s="38">
        <v>7</v>
      </c>
      <c r="B26" s="40">
        <v>4.9545271107268869</v>
      </c>
      <c r="C26" s="40">
        <v>1.1722655092821128</v>
      </c>
      <c r="D26" s="48">
        <f t="shared" si="1"/>
        <v>3.7822616014447741</v>
      </c>
      <c r="E26" s="51"/>
      <c r="F26" s="36"/>
      <c r="G26" s="36"/>
      <c r="H26" s="36"/>
      <c r="I26" s="36"/>
      <c r="J26" s="36"/>
    </row>
    <row r="27" spans="1:10" x14ac:dyDescent="0.35">
      <c r="A27" s="38">
        <v>9</v>
      </c>
      <c r="B27" s="40">
        <v>0.74321083664270571</v>
      </c>
      <c r="C27" s="40">
        <v>-3.6424425554037554</v>
      </c>
      <c r="D27" s="48">
        <f t="shared" si="1"/>
        <v>4.3856533920464607</v>
      </c>
      <c r="E27" s="51"/>
      <c r="F27" s="36"/>
      <c r="G27" s="35"/>
      <c r="H27" s="35"/>
      <c r="I27" s="35"/>
      <c r="J27" s="35"/>
    </row>
    <row r="28" spans="1:10" x14ac:dyDescent="0.35">
      <c r="A28" s="38">
        <v>10</v>
      </c>
      <c r="B28" s="40">
        <v>9.1686272527283652</v>
      </c>
      <c r="C28" s="40">
        <v>4.2709796253282457</v>
      </c>
      <c r="D28" s="48">
        <f t="shared" si="1"/>
        <v>4.8976476274001195</v>
      </c>
      <c r="E28" s="51"/>
      <c r="F28" s="36"/>
      <c r="G28" s="36"/>
      <c r="H28" s="36"/>
      <c r="I28" s="36"/>
      <c r="J28" s="36"/>
    </row>
    <row r="29" spans="1:10" x14ac:dyDescent="0.35">
      <c r="A29" s="38">
        <v>11</v>
      </c>
      <c r="B29" s="40">
        <v>-4.1372450473205955</v>
      </c>
      <c r="C29" s="40">
        <v>-4.9186763693687263</v>
      </c>
      <c r="D29" s="48">
        <f t="shared" si="1"/>
        <v>0.78143132204813082</v>
      </c>
      <c r="E29" s="51"/>
      <c r="F29" s="36"/>
      <c r="G29" s="35"/>
      <c r="H29" s="35"/>
      <c r="I29" s="35"/>
      <c r="J29" s="35"/>
    </row>
    <row r="30" spans="1:10" x14ac:dyDescent="0.35">
      <c r="A30" s="38">
        <v>12</v>
      </c>
      <c r="B30" s="40">
        <v>-1.7970814859410269</v>
      </c>
      <c r="C30" s="40">
        <v>-3.9654852488717238</v>
      </c>
      <c r="D30" s="48">
        <f t="shared" si="1"/>
        <v>2.1684037629306969</v>
      </c>
      <c r="E30" s="51"/>
      <c r="F30" s="36"/>
      <c r="G30" s="36"/>
      <c r="H30" s="36"/>
      <c r="I30" s="36"/>
      <c r="J30" s="36"/>
    </row>
    <row r="31" spans="1:10" x14ac:dyDescent="0.35">
      <c r="A31" s="38">
        <v>13</v>
      </c>
      <c r="B31" s="40">
        <v>0.10216274195422542</v>
      </c>
      <c r="C31" s="40">
        <v>-4.2359846755105393</v>
      </c>
      <c r="D31" s="48">
        <f t="shared" si="1"/>
        <v>4.3381474174647643</v>
      </c>
      <c r="E31" s="51"/>
      <c r="F31" s="36"/>
      <c r="G31" s="35"/>
      <c r="H31" s="35"/>
      <c r="I31" s="35"/>
      <c r="J31" s="35"/>
    </row>
    <row r="32" spans="1:10" x14ac:dyDescent="0.35">
      <c r="A32" s="38">
        <v>14</v>
      </c>
      <c r="B32" s="40">
        <v>2.4766222001213647</v>
      </c>
      <c r="C32" s="40">
        <v>-0.74735192796305994</v>
      </c>
      <c r="D32" s="48">
        <f t="shared" si="1"/>
        <v>3.2239741280844245</v>
      </c>
      <c r="E32" s="51"/>
      <c r="F32" s="36"/>
      <c r="G32" s="36"/>
      <c r="H32" s="36"/>
      <c r="I32" s="36"/>
      <c r="J32" s="36"/>
    </row>
    <row r="33" spans="1:10" x14ac:dyDescent="0.35">
      <c r="A33" s="49" t="s">
        <v>634</v>
      </c>
      <c r="B33" s="50">
        <v>9.1686272527283652</v>
      </c>
      <c r="C33" s="50">
        <v>-4.9186763693687263</v>
      </c>
      <c r="D33" s="51"/>
      <c r="E33" s="51"/>
      <c r="F33" s="36"/>
      <c r="G33" s="35"/>
      <c r="H33" s="35"/>
      <c r="I33" s="35"/>
      <c r="J33" s="35"/>
    </row>
    <row r="34" spans="1:10" x14ac:dyDescent="0.35">
      <c r="A34" s="51"/>
      <c r="B34" s="51"/>
      <c r="C34" s="51"/>
      <c r="D34" s="51"/>
      <c r="E34" s="51"/>
      <c r="F34" s="36"/>
      <c r="G34" s="36"/>
      <c r="H34" s="36"/>
      <c r="I34" s="36"/>
      <c r="J34" s="36"/>
    </row>
    <row r="35" spans="1:10" x14ac:dyDescent="0.35">
      <c r="A35" s="58" t="s">
        <v>644</v>
      </c>
      <c r="B35" s="51"/>
      <c r="C35" s="51"/>
      <c r="D35" s="51"/>
      <c r="E35" s="51"/>
      <c r="F35" s="36"/>
      <c r="G35" s="35"/>
      <c r="H35" s="35"/>
      <c r="I35" s="35"/>
      <c r="J35" s="35"/>
    </row>
    <row r="36" spans="1:10" x14ac:dyDescent="0.35">
      <c r="A36" s="37" t="s">
        <v>633</v>
      </c>
      <c r="B36" t="s">
        <v>640</v>
      </c>
      <c r="C36" t="s">
        <v>641</v>
      </c>
      <c r="D36" s="41" t="s">
        <v>637</v>
      </c>
      <c r="E36" s="51"/>
      <c r="F36" s="43"/>
      <c r="G36" s="43"/>
      <c r="H36" s="43"/>
      <c r="I36" s="43"/>
      <c r="J36" s="43"/>
    </row>
    <row r="37" spans="1:10" x14ac:dyDescent="0.35">
      <c r="A37" s="38">
        <v>1</v>
      </c>
      <c r="B37" s="40">
        <v>37.294943966764492</v>
      </c>
      <c r="C37" s="40">
        <v>8.0818239799926168</v>
      </c>
      <c r="D37" s="48">
        <f>+GETPIVOTDATA("Max of Effective Nodal Tariff",$A$36,"DNO Zone",A37)-GETPIVOTDATA("Min of Effective Nodal Tariff",$A$36,"DNO Zone",A37)</f>
        <v>29.213119986771876</v>
      </c>
      <c r="E37" s="55"/>
      <c r="F37" s="46"/>
    </row>
    <row r="38" spans="1:10" x14ac:dyDescent="0.35">
      <c r="A38" s="38">
        <v>2</v>
      </c>
      <c r="B38" s="40">
        <v>38.692279534758001</v>
      </c>
      <c r="C38" s="40">
        <v>6.4255164531143834</v>
      </c>
      <c r="D38" s="48">
        <f t="shared" ref="D38:D49" si="2">+GETPIVOTDATA("Max of Effective Nodal Tariff",$A$36,"DNO Zone",A38)-GETPIVOTDATA("Min of Effective Nodal Tariff",$A$36,"DNO Zone",A38)</f>
        <v>32.266763081643617</v>
      </c>
      <c r="E38" s="55"/>
      <c r="F38" s="46"/>
    </row>
    <row r="39" spans="1:10" x14ac:dyDescent="0.35">
      <c r="A39" s="38">
        <v>3</v>
      </c>
      <c r="B39" s="40">
        <v>7.556848897016593</v>
      </c>
      <c r="C39" s="40">
        <v>5.4664990375147005</v>
      </c>
      <c r="D39" s="48">
        <f t="shared" si="2"/>
        <v>2.0903498595018926</v>
      </c>
      <c r="E39" s="55"/>
      <c r="F39" s="46"/>
    </row>
    <row r="40" spans="1:10" x14ac:dyDescent="0.35">
      <c r="A40" s="38">
        <v>4</v>
      </c>
      <c r="B40" s="40">
        <v>9.9711488995514497</v>
      </c>
      <c r="C40" s="40">
        <v>3.1983061422905608</v>
      </c>
      <c r="D40" s="48">
        <f t="shared" si="2"/>
        <v>6.7728427572608894</v>
      </c>
      <c r="E40" s="55"/>
      <c r="F40" s="46"/>
    </row>
    <row r="41" spans="1:10" x14ac:dyDescent="0.35">
      <c r="A41" s="38">
        <v>5</v>
      </c>
      <c r="B41" s="40">
        <v>6.5534655359440359</v>
      </c>
      <c r="C41" s="40">
        <v>1.2254924640692599</v>
      </c>
      <c r="D41" s="48">
        <f t="shared" si="2"/>
        <v>5.3279730718747764</v>
      </c>
      <c r="E41" s="55"/>
      <c r="F41" s="46"/>
    </row>
    <row r="42" spans="1:10" x14ac:dyDescent="0.35">
      <c r="A42" s="38">
        <v>6</v>
      </c>
      <c r="B42" s="40">
        <v>4.2172265372044109</v>
      </c>
      <c r="C42" s="40">
        <v>0.93707850280249416</v>
      </c>
      <c r="D42" s="48">
        <f t="shared" si="2"/>
        <v>3.2801480344019165</v>
      </c>
      <c r="E42" s="55"/>
      <c r="F42" s="46"/>
    </row>
    <row r="43" spans="1:10" x14ac:dyDescent="0.35">
      <c r="A43" s="38">
        <v>7</v>
      </c>
      <c r="B43" s="40">
        <v>4.7569429021683005</v>
      </c>
      <c r="C43" s="40">
        <v>0.33190309305182847</v>
      </c>
      <c r="D43" s="48">
        <f t="shared" si="2"/>
        <v>4.4250398091164724</v>
      </c>
      <c r="E43" s="55"/>
      <c r="F43" s="46"/>
    </row>
    <row r="44" spans="1:10" x14ac:dyDescent="0.35">
      <c r="A44" s="38">
        <v>9</v>
      </c>
      <c r="B44" s="40">
        <v>3.1569744454933502</v>
      </c>
      <c r="C44" s="40">
        <v>-3.2348075834249603</v>
      </c>
      <c r="D44" s="48">
        <f t="shared" si="2"/>
        <v>6.3917820289183105</v>
      </c>
      <c r="E44" s="55"/>
      <c r="F44" s="46"/>
    </row>
    <row r="45" spans="1:10" x14ac:dyDescent="0.35">
      <c r="A45" s="38">
        <v>10</v>
      </c>
      <c r="B45" s="40">
        <v>5.9866280389639677</v>
      </c>
      <c r="C45" s="40">
        <v>-1.4962755636889171</v>
      </c>
      <c r="D45" s="48">
        <f t="shared" si="2"/>
        <v>7.4829036026528843</v>
      </c>
      <c r="E45" s="55"/>
      <c r="F45" s="46"/>
    </row>
    <row r="46" spans="1:10" x14ac:dyDescent="0.35">
      <c r="A46" s="38">
        <v>11</v>
      </c>
      <c r="B46" s="40">
        <v>1.927165273775983</v>
      </c>
      <c r="C46" s="40">
        <v>-4.7370003130572957</v>
      </c>
      <c r="D46" s="48">
        <f t="shared" si="2"/>
        <v>6.6641655868332785</v>
      </c>
      <c r="E46" s="55"/>
      <c r="F46" s="46"/>
    </row>
    <row r="47" spans="1:10" x14ac:dyDescent="0.35">
      <c r="A47" s="38">
        <v>12</v>
      </c>
      <c r="B47" s="40">
        <v>-1.6593448689368557</v>
      </c>
      <c r="C47" s="40">
        <v>-3.9708884505826969</v>
      </c>
      <c r="D47" s="48">
        <f t="shared" si="2"/>
        <v>2.3115435816458412</v>
      </c>
      <c r="E47" s="55"/>
      <c r="F47" s="46"/>
    </row>
    <row r="48" spans="1:10" x14ac:dyDescent="0.35">
      <c r="A48" s="38">
        <v>13</v>
      </c>
      <c r="B48" s="40">
        <v>-0.25565200758083634</v>
      </c>
      <c r="C48" s="40">
        <v>-6.6791223702446816</v>
      </c>
      <c r="D48" s="48">
        <f t="shared" si="2"/>
        <v>6.4234703626638456</v>
      </c>
      <c r="E48" s="55"/>
      <c r="F48" s="46"/>
    </row>
    <row r="49" spans="1:6" x14ac:dyDescent="0.35">
      <c r="A49" s="38">
        <v>14</v>
      </c>
      <c r="B49" s="40">
        <v>0.81906528293250469</v>
      </c>
      <c r="C49" s="40">
        <v>-3.6798324679941805</v>
      </c>
      <c r="D49" s="48">
        <f t="shared" si="2"/>
        <v>4.4988977509266856</v>
      </c>
      <c r="E49" s="55"/>
      <c r="F49" s="46"/>
    </row>
    <row r="50" spans="1:6" x14ac:dyDescent="0.35">
      <c r="A50" s="49" t="s">
        <v>634</v>
      </c>
      <c r="B50" s="50">
        <v>38.692279534758001</v>
      </c>
      <c r="C50" s="50">
        <v>-6.6791223702446816</v>
      </c>
      <c r="D50" s="51"/>
      <c r="E50" s="55"/>
      <c r="F50" s="46"/>
    </row>
    <row r="51" spans="1:6" x14ac:dyDescent="0.35">
      <c r="A51" s="53"/>
      <c r="B51" s="53"/>
      <c r="C51" s="53"/>
      <c r="D51" s="53"/>
      <c r="E51" s="55"/>
      <c r="F51" s="46"/>
    </row>
    <row r="52" spans="1:6" x14ac:dyDescent="0.35">
      <c r="A52" s="53"/>
      <c r="B52" s="53"/>
      <c r="C52" s="53"/>
      <c r="D52" s="53"/>
      <c r="E52" s="55"/>
      <c r="F52" s="46"/>
    </row>
    <row r="53" spans="1:6" x14ac:dyDescent="0.35">
      <c r="A53" s="53"/>
      <c r="B53" s="53"/>
      <c r="C53" s="53"/>
      <c r="D53" s="54"/>
      <c r="E53" s="55"/>
      <c r="F53" s="46"/>
    </row>
    <row r="54" spans="1:6" x14ac:dyDescent="0.35">
      <c r="D54" s="40"/>
    </row>
    <row r="55" spans="1:6" x14ac:dyDescent="0.35">
      <c r="D55" s="40"/>
    </row>
    <row r="56" spans="1:6" x14ac:dyDescent="0.35">
      <c r="D56" s="40"/>
    </row>
    <row r="57" spans="1:6" x14ac:dyDescent="0.35">
      <c r="D57" s="40"/>
    </row>
    <row r="58" spans="1:6" x14ac:dyDescent="0.35">
      <c r="D58" s="40"/>
    </row>
    <row r="59" spans="1:6" x14ac:dyDescent="0.35">
      <c r="D59" s="40"/>
    </row>
    <row r="60" spans="1:6" x14ac:dyDescent="0.35">
      <c r="D60" s="40"/>
    </row>
    <row r="61" spans="1:6" x14ac:dyDescent="0.35">
      <c r="D61" s="40"/>
    </row>
    <row r="62" spans="1:6" x14ac:dyDescent="0.35">
      <c r="D62" s="40"/>
    </row>
    <row r="63" spans="1:6" x14ac:dyDescent="0.35">
      <c r="D63" s="40"/>
    </row>
    <row r="64" spans="1:6" x14ac:dyDescent="0.35">
      <c r="D64" s="40"/>
    </row>
    <row r="65" spans="4:4" x14ac:dyDescent="0.35">
      <c r="D65" s="40"/>
    </row>
    <row r="66" spans="4:4" x14ac:dyDescent="0.35">
      <c r="D66" s="40"/>
    </row>
    <row r="67" spans="4:4" x14ac:dyDescent="0.35">
      <c r="D67" s="36"/>
    </row>
  </sheetData>
  <pageMargins left="0.7" right="0.7" top="0.75" bottom="0.75" header="0.3" footer="0.3"/>
  <pageSetup paperSize="9" orientation="portrait" r:id="rId4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988DF-CC2C-4426-8576-421B41661447}">
  <dimension ref="A1:I77"/>
  <sheetViews>
    <sheetView tabSelected="1" workbookViewId="0">
      <selection activeCell="D33" sqref="D33"/>
    </sheetView>
  </sheetViews>
  <sheetFormatPr defaultColWidth="8.7265625" defaultRowHeight="14.5" x14ac:dyDescent="0.35"/>
  <cols>
    <col min="1" max="1" width="12.36328125" style="1" bestFit="1" customWidth="1"/>
    <col min="2" max="2" width="24.81640625" style="1" bestFit="1" customWidth="1"/>
    <col min="3" max="3" width="24.453125" style="1" bestFit="1" customWidth="1"/>
    <col min="4" max="7" width="8.7265625" style="1"/>
    <col min="8" max="9" width="11" customWidth="1"/>
    <col min="10" max="16384" width="8.7265625" style="1"/>
  </cols>
  <sheetData>
    <row r="1" spans="1:9" ht="23.15" customHeight="1" x14ac:dyDescent="0.35">
      <c r="A1" s="70" t="s">
        <v>642</v>
      </c>
      <c r="B1" s="44"/>
      <c r="C1" s="44"/>
      <c r="D1" s="44"/>
      <c r="E1" s="65"/>
      <c r="F1" s="65"/>
      <c r="G1" s="44"/>
      <c r="H1" s="44"/>
      <c r="I1" s="44"/>
    </row>
    <row r="2" spans="1:9" x14ac:dyDescent="0.35">
      <c r="A2" s="37" t="s">
        <v>633</v>
      </c>
      <c r="B2" t="s">
        <v>635</v>
      </c>
      <c r="C2" t="s">
        <v>636</v>
      </c>
      <c r="D2" s="66" t="s">
        <v>637</v>
      </c>
      <c r="E2" s="65"/>
      <c r="F2" s="65"/>
      <c r="G2" s="44"/>
      <c r="H2" s="44"/>
      <c r="I2" s="44"/>
    </row>
    <row r="3" spans="1:9" x14ac:dyDescent="0.35">
      <c r="A3" s="38">
        <v>1</v>
      </c>
      <c r="B3" s="40">
        <v>57.961348336957712</v>
      </c>
      <c r="C3" s="40">
        <v>53.524640905579552</v>
      </c>
      <c r="D3" s="60">
        <f>+GETPIVOTDATA("Max of YR Nodal Price",$A$2,"RPI Zone",A3)-GETPIVOTDATA("Min of YR Nodal Price",$A$2,"RPI Zone",A3)</f>
        <v>4.43670743137816</v>
      </c>
      <c r="E3" s="65"/>
      <c r="F3" s="65"/>
      <c r="G3" s="44"/>
      <c r="H3" s="44"/>
      <c r="I3" s="44"/>
    </row>
    <row r="4" spans="1:9" x14ac:dyDescent="0.35">
      <c r="A4" s="38">
        <v>2</v>
      </c>
      <c r="B4" s="40">
        <v>48.380221961930516</v>
      </c>
      <c r="C4" s="40">
        <v>47.264690056718344</v>
      </c>
      <c r="D4" s="60">
        <f t="shared" ref="D4:D23" si="0">+GETPIVOTDATA("Max of YR Nodal Price",$A$2,"RPI Zone",A4)-GETPIVOTDATA("Min of YR Nodal Price",$A$2,"RPI Zone",A4)</f>
        <v>1.1155319052121726</v>
      </c>
      <c r="E4" s="65"/>
      <c r="F4" s="65"/>
      <c r="G4" s="44"/>
      <c r="H4" s="44"/>
      <c r="I4" s="44"/>
    </row>
    <row r="5" spans="1:9" x14ac:dyDescent="0.35">
      <c r="A5" s="38">
        <v>3</v>
      </c>
      <c r="B5" s="40">
        <v>33.053435833006731</v>
      </c>
      <c r="C5" s="40">
        <v>29.632603579393969</v>
      </c>
      <c r="D5" s="60">
        <f t="shared" si="0"/>
        <v>3.4208322536127618</v>
      </c>
      <c r="E5" s="65"/>
      <c r="F5" s="65"/>
      <c r="G5" s="44"/>
      <c r="H5" s="44"/>
      <c r="I5" s="44"/>
    </row>
    <row r="6" spans="1:9" x14ac:dyDescent="0.35">
      <c r="A6" s="38">
        <v>4</v>
      </c>
      <c r="B6" s="40">
        <v>35.749953804762299</v>
      </c>
      <c r="C6" s="40">
        <v>34.49482478682252</v>
      </c>
      <c r="D6" s="60">
        <f t="shared" si="0"/>
        <v>1.2551290179397796</v>
      </c>
      <c r="E6" s="65"/>
      <c r="F6" s="65"/>
      <c r="G6" s="44"/>
      <c r="H6" s="44"/>
      <c r="I6" s="44"/>
    </row>
    <row r="7" spans="1:9" x14ac:dyDescent="0.35">
      <c r="A7" s="38">
        <v>5</v>
      </c>
      <c r="B7" s="40">
        <v>40.980449205955289</v>
      </c>
      <c r="C7" s="40">
        <v>40.980449205955289</v>
      </c>
      <c r="D7" s="60">
        <f t="shared" si="0"/>
        <v>0</v>
      </c>
      <c r="E7" s="65"/>
      <c r="F7" s="65"/>
      <c r="G7" s="44"/>
      <c r="H7" s="44"/>
      <c r="I7" s="44"/>
    </row>
    <row r="8" spans="1:9" x14ac:dyDescent="0.35">
      <c r="A8" s="38">
        <v>6</v>
      </c>
      <c r="B8" s="40">
        <v>40.313848378608483</v>
      </c>
      <c r="C8" s="40">
        <v>37.211616654277414</v>
      </c>
      <c r="D8" s="60">
        <f t="shared" si="0"/>
        <v>3.1022317243310695</v>
      </c>
      <c r="E8" s="65"/>
      <c r="F8" s="65"/>
      <c r="G8" s="44"/>
      <c r="H8" s="44"/>
      <c r="I8" s="44"/>
    </row>
    <row r="9" spans="1:9" x14ac:dyDescent="0.35">
      <c r="A9" s="38">
        <v>7</v>
      </c>
      <c r="B9" s="40">
        <v>37.506026810106732</v>
      </c>
      <c r="C9" s="40">
        <v>35.603813024788877</v>
      </c>
      <c r="D9" s="60">
        <f t="shared" si="0"/>
        <v>1.9022137853178549</v>
      </c>
      <c r="E9" s="65"/>
      <c r="F9" s="65"/>
      <c r="G9" s="44"/>
      <c r="H9" s="44"/>
      <c r="I9" s="44"/>
    </row>
    <row r="10" spans="1:9" x14ac:dyDescent="0.35">
      <c r="A10" s="38">
        <v>8</v>
      </c>
      <c r="B10" s="40">
        <v>29.063719233824315</v>
      </c>
      <c r="C10" s="40">
        <v>29.063719233824315</v>
      </c>
      <c r="D10" s="60">
        <f t="shared" si="0"/>
        <v>0</v>
      </c>
      <c r="E10" s="65"/>
      <c r="F10" s="65"/>
      <c r="G10" s="44"/>
      <c r="H10" s="44"/>
      <c r="I10" s="44"/>
    </row>
    <row r="11" spans="1:9" x14ac:dyDescent="0.35">
      <c r="A11" s="38">
        <v>9</v>
      </c>
      <c r="B11" s="40">
        <v>33.779572272739607</v>
      </c>
      <c r="C11" s="40">
        <v>33.779395849061203</v>
      </c>
      <c r="D11" s="60">
        <f t="shared" si="0"/>
        <v>1.7642367840409179E-4</v>
      </c>
      <c r="E11" s="65"/>
      <c r="F11" s="65"/>
      <c r="G11" s="44"/>
      <c r="H11" s="44"/>
      <c r="I11" s="44"/>
    </row>
    <row r="12" spans="1:9" x14ac:dyDescent="0.35">
      <c r="A12" s="38">
        <v>10</v>
      </c>
      <c r="B12" s="40">
        <v>26.374817717887421</v>
      </c>
      <c r="C12" s="40">
        <v>22.898651835853158</v>
      </c>
      <c r="D12" s="60">
        <f t="shared" si="0"/>
        <v>3.4761658820342625</v>
      </c>
      <c r="E12" s="65"/>
      <c r="F12" s="65"/>
      <c r="G12" s="44"/>
      <c r="H12" s="44"/>
      <c r="I12" s="44"/>
    </row>
    <row r="13" spans="1:9" x14ac:dyDescent="0.35">
      <c r="A13" s="38">
        <v>11</v>
      </c>
      <c r="B13" s="40">
        <v>46.347084922746042</v>
      </c>
      <c r="C13" s="40">
        <v>46.347084922746042</v>
      </c>
      <c r="D13" s="60">
        <f t="shared" si="0"/>
        <v>0</v>
      </c>
      <c r="E13" s="65"/>
      <c r="F13" s="65"/>
      <c r="G13" s="44"/>
      <c r="H13" s="44"/>
      <c r="I13" s="44"/>
    </row>
    <row r="14" spans="1:9" x14ac:dyDescent="0.35">
      <c r="A14" s="38">
        <v>12</v>
      </c>
      <c r="B14" s="40">
        <v>22.872039338489426</v>
      </c>
      <c r="C14" s="40">
        <v>18.842753090284234</v>
      </c>
      <c r="D14" s="60">
        <f t="shared" si="0"/>
        <v>4.0292862482051923</v>
      </c>
      <c r="E14" s="65"/>
      <c r="F14" s="65"/>
      <c r="G14" s="44"/>
      <c r="H14" s="44"/>
      <c r="I14" s="44"/>
    </row>
    <row r="15" spans="1:9" x14ac:dyDescent="0.35">
      <c r="A15" s="38">
        <v>13</v>
      </c>
      <c r="B15" s="40">
        <v>18.842753090284234</v>
      </c>
      <c r="C15" s="40">
        <v>16.363759799888172</v>
      </c>
      <c r="D15" s="60">
        <f t="shared" si="0"/>
        <v>2.4789932903960619</v>
      </c>
      <c r="E15" s="65"/>
      <c r="F15" s="65"/>
      <c r="G15" s="44"/>
      <c r="H15" s="44"/>
      <c r="I15" s="44"/>
    </row>
    <row r="16" spans="1:9" x14ac:dyDescent="0.35">
      <c r="A16" s="38">
        <v>14</v>
      </c>
      <c r="B16" s="40">
        <v>15.773786651739462</v>
      </c>
      <c r="C16" s="40">
        <v>13.664308430072621</v>
      </c>
      <c r="D16" s="60">
        <f t="shared" si="0"/>
        <v>2.1094782216668406</v>
      </c>
      <c r="E16" s="65"/>
      <c r="F16" s="65"/>
      <c r="G16" s="44"/>
      <c r="H16" s="44"/>
      <c r="I16" s="44"/>
    </row>
    <row r="17" spans="1:9" x14ac:dyDescent="0.35">
      <c r="A17" s="38">
        <v>15</v>
      </c>
      <c r="B17" s="40">
        <v>13.238075374157752</v>
      </c>
      <c r="C17" s="40">
        <v>9.8092755156435576</v>
      </c>
      <c r="D17" s="60">
        <f t="shared" si="0"/>
        <v>3.4287998585141946</v>
      </c>
      <c r="E17" s="65"/>
      <c r="F17" s="65"/>
      <c r="G17" s="44"/>
      <c r="H17" s="44"/>
      <c r="I17" s="44"/>
    </row>
    <row r="18" spans="1:9" x14ac:dyDescent="0.35">
      <c r="A18" s="38">
        <v>16</v>
      </c>
      <c r="B18" s="40">
        <v>8.9691226647758917</v>
      </c>
      <c r="C18" s="40">
        <v>6.4583603984437223</v>
      </c>
      <c r="D18" s="60">
        <f t="shared" si="0"/>
        <v>2.5107622663321694</v>
      </c>
      <c r="E18" s="65"/>
      <c r="F18" s="65"/>
      <c r="G18" s="44"/>
      <c r="H18" s="44"/>
      <c r="I18" s="44"/>
    </row>
    <row r="19" spans="1:9" x14ac:dyDescent="0.35">
      <c r="A19" s="38">
        <v>17</v>
      </c>
      <c r="B19" s="40">
        <v>1.6553366977395281</v>
      </c>
      <c r="C19" s="40">
        <v>-1.9488382591179347</v>
      </c>
      <c r="D19" s="60">
        <f t="shared" si="0"/>
        <v>3.604174956857463</v>
      </c>
      <c r="E19" s="65"/>
      <c r="F19" s="65"/>
      <c r="G19" s="44"/>
      <c r="H19" s="44"/>
      <c r="I19" s="44"/>
    </row>
    <row r="20" spans="1:9" x14ac:dyDescent="0.35">
      <c r="A20" s="38">
        <v>18</v>
      </c>
      <c r="B20" s="40">
        <v>4.750573606718012</v>
      </c>
      <c r="C20" s="40">
        <v>0.30343346453450737</v>
      </c>
      <c r="D20" s="60">
        <f t="shared" si="0"/>
        <v>4.4471401421835051</v>
      </c>
      <c r="E20" s="65"/>
      <c r="F20" s="65"/>
      <c r="G20" s="44"/>
      <c r="H20" s="44"/>
      <c r="I20" s="44"/>
    </row>
    <row r="21" spans="1:9" x14ac:dyDescent="0.35">
      <c r="A21" s="38">
        <v>19</v>
      </c>
      <c r="B21" s="40">
        <v>-3.4775421995185463</v>
      </c>
      <c r="C21" s="40">
        <v>-6.0516851609134905</v>
      </c>
      <c r="D21" s="60">
        <f t="shared" si="0"/>
        <v>2.5741429613949443</v>
      </c>
      <c r="E21" s="65"/>
      <c r="F21" s="65"/>
      <c r="G21" s="44"/>
      <c r="H21" s="44"/>
      <c r="I21" s="44"/>
    </row>
    <row r="22" spans="1:9" x14ac:dyDescent="0.35">
      <c r="A22" s="38">
        <v>20</v>
      </c>
      <c r="B22" s="40">
        <v>-0.71539676376724015</v>
      </c>
      <c r="C22" s="40">
        <v>-5.0972957967574315</v>
      </c>
      <c r="D22" s="60">
        <f t="shared" si="0"/>
        <v>4.3818990329901917</v>
      </c>
      <c r="E22" s="65"/>
      <c r="F22" s="65"/>
      <c r="G22" s="44"/>
      <c r="H22" s="44"/>
      <c r="I22" s="44"/>
    </row>
    <row r="23" spans="1:9" x14ac:dyDescent="0.35">
      <c r="A23" s="38">
        <v>21</v>
      </c>
      <c r="B23" s="40">
        <v>3.6685623173769222</v>
      </c>
      <c r="C23" s="40">
        <v>0.51436119710935135</v>
      </c>
      <c r="D23" s="60">
        <f t="shared" si="0"/>
        <v>3.1542011202675706</v>
      </c>
      <c r="E23" s="65"/>
      <c r="F23" s="65"/>
      <c r="G23" s="44"/>
      <c r="H23" s="44"/>
      <c r="I23" s="44"/>
    </row>
    <row r="24" spans="1:9" x14ac:dyDescent="0.35">
      <c r="A24" s="49" t="s">
        <v>634</v>
      </c>
      <c r="B24" s="50">
        <v>57.961348336957712</v>
      </c>
      <c r="C24" s="50">
        <v>-6.0516851609134905</v>
      </c>
      <c r="D24" s="67"/>
      <c r="E24" s="65"/>
      <c r="F24" s="65"/>
      <c r="G24" s="44"/>
      <c r="H24" s="44"/>
      <c r="I24" s="44"/>
    </row>
    <row r="25" spans="1:9" ht="10.5" x14ac:dyDescent="0.25">
      <c r="A25" s="44"/>
      <c r="B25" s="44"/>
      <c r="C25" s="44"/>
      <c r="D25" s="44"/>
      <c r="E25" s="65"/>
      <c r="F25" s="65"/>
      <c r="G25" s="44"/>
      <c r="H25" s="44"/>
      <c r="I25" s="44"/>
    </row>
    <row r="26" spans="1:9" x14ac:dyDescent="0.35">
      <c r="A26" s="70" t="s">
        <v>643</v>
      </c>
      <c r="B26" s="44"/>
      <c r="C26" s="44"/>
      <c r="D26" s="44"/>
      <c r="E26" s="65"/>
      <c r="F26" s="65"/>
      <c r="G26" s="44"/>
      <c r="H26" s="44"/>
      <c r="I26" s="44"/>
    </row>
    <row r="27" spans="1:9" x14ac:dyDescent="0.35">
      <c r="A27" s="37" t="s">
        <v>633</v>
      </c>
      <c r="B27" t="s">
        <v>638</v>
      </c>
      <c r="C27" t="s">
        <v>639</v>
      </c>
      <c r="D27" s="68" t="s">
        <v>637</v>
      </c>
      <c r="E27" s="65"/>
      <c r="F27" s="65"/>
      <c r="G27" s="69"/>
      <c r="H27" s="69"/>
      <c r="I27" s="69"/>
    </row>
    <row r="28" spans="1:9" x14ac:dyDescent="0.35">
      <c r="A28" s="38">
        <v>1</v>
      </c>
      <c r="B28" s="40">
        <v>3.4133832004329951</v>
      </c>
      <c r="C28" s="40">
        <v>2.7473658448219047</v>
      </c>
      <c r="D28" s="60">
        <f>+GETPIVOTDATA("Max of PS Nodal Price",$A$27,"RPI Zone",A28)-GETPIVOTDATA("Min of PS Nodal Price",$A$27,"RPI Zone",A28)</f>
        <v>0.66601735561109043</v>
      </c>
      <c r="E28" s="65"/>
      <c r="F28" s="65"/>
      <c r="G28" s="44"/>
      <c r="H28" s="44"/>
      <c r="I28" s="44"/>
    </row>
    <row r="29" spans="1:9" x14ac:dyDescent="0.35">
      <c r="A29" s="38">
        <v>2</v>
      </c>
      <c r="B29" s="40">
        <v>2.8517525884726642</v>
      </c>
      <c r="C29" s="40">
        <v>2.8360356209568467</v>
      </c>
      <c r="D29" s="60">
        <f t="shared" ref="D29:D48" si="1">+GETPIVOTDATA("Max of PS Nodal Price",$A$27,"RPI Zone",A29)-GETPIVOTDATA("Min of PS Nodal Price",$A$27,"RPI Zone",A29)</f>
        <v>1.5716967515817526E-2</v>
      </c>
      <c r="E29" s="65"/>
      <c r="F29" s="65"/>
      <c r="G29" s="44"/>
      <c r="H29" s="44"/>
      <c r="I29" s="44"/>
    </row>
    <row r="30" spans="1:9" x14ac:dyDescent="0.35">
      <c r="A30" s="38">
        <v>3</v>
      </c>
      <c r="B30" s="40">
        <v>4.489685459518749</v>
      </c>
      <c r="C30" s="40">
        <v>2.2862941150716325</v>
      </c>
      <c r="D30" s="60">
        <f t="shared" si="1"/>
        <v>2.2033913444471165</v>
      </c>
      <c r="E30" s="65"/>
      <c r="F30" s="65"/>
      <c r="G30" s="44"/>
      <c r="H30" s="44"/>
      <c r="I30" s="44"/>
    </row>
    <row r="31" spans="1:9" x14ac:dyDescent="0.35">
      <c r="A31" s="38">
        <v>4</v>
      </c>
      <c r="B31" s="40">
        <v>3.5655538351766913</v>
      </c>
      <c r="C31" s="40">
        <v>2.9542421962852798</v>
      </c>
      <c r="D31" s="60">
        <f t="shared" si="1"/>
        <v>0.61131163889141149</v>
      </c>
      <c r="E31" s="65"/>
      <c r="F31" s="65"/>
      <c r="G31" s="44"/>
      <c r="H31" s="44"/>
      <c r="I31" s="44"/>
    </row>
    <row r="32" spans="1:9" x14ac:dyDescent="0.35">
      <c r="A32" s="38">
        <v>5</v>
      </c>
      <c r="B32" s="40">
        <v>2.9542421962853149</v>
      </c>
      <c r="C32" s="40">
        <v>2.9542421962853149</v>
      </c>
      <c r="D32" s="60">
        <f t="shared" si="1"/>
        <v>0</v>
      </c>
      <c r="E32" s="65"/>
      <c r="F32" s="65"/>
      <c r="G32" s="44"/>
      <c r="H32" s="44"/>
      <c r="I32" s="44"/>
    </row>
    <row r="33" spans="1:9" x14ac:dyDescent="0.35">
      <c r="A33" s="38">
        <v>6</v>
      </c>
      <c r="B33" s="40">
        <v>3.266454843878186</v>
      </c>
      <c r="C33" s="40">
        <v>2.5884609053530783</v>
      </c>
      <c r="D33" s="60">
        <f t="shared" si="1"/>
        <v>0.6779939385251077</v>
      </c>
      <c r="E33" s="65"/>
      <c r="F33" s="65"/>
      <c r="G33" s="44"/>
      <c r="H33" s="44"/>
      <c r="I33" s="44"/>
    </row>
    <row r="34" spans="1:9" x14ac:dyDescent="0.35">
      <c r="A34" s="38">
        <v>7</v>
      </c>
      <c r="B34" s="40">
        <v>4.2082785046407096</v>
      </c>
      <c r="C34" s="40">
        <v>4.1039609861346591</v>
      </c>
      <c r="D34" s="60">
        <f t="shared" si="1"/>
        <v>0.10431751850605053</v>
      </c>
      <c r="E34" s="65"/>
      <c r="F34" s="65"/>
      <c r="G34" s="44"/>
      <c r="H34" s="44"/>
      <c r="I34" s="44"/>
    </row>
    <row r="35" spans="1:9" x14ac:dyDescent="0.35">
      <c r="A35" s="38">
        <v>8</v>
      </c>
      <c r="B35" s="40">
        <v>4.2883448047044661</v>
      </c>
      <c r="C35" s="40">
        <v>4.2883448047044661</v>
      </c>
      <c r="D35" s="60">
        <f t="shared" si="1"/>
        <v>0</v>
      </c>
      <c r="E35" s="65"/>
      <c r="F35" s="65"/>
      <c r="G35" s="44"/>
      <c r="H35" s="44"/>
      <c r="I35" s="44"/>
    </row>
    <row r="36" spans="1:9" x14ac:dyDescent="0.35">
      <c r="A36" s="38">
        <v>9</v>
      </c>
      <c r="B36" s="40">
        <v>4.2023735142928205</v>
      </c>
      <c r="C36" s="40">
        <v>4.202198792201945</v>
      </c>
      <c r="D36" s="60">
        <f t="shared" si="1"/>
        <v>1.7472209087543433E-4</v>
      </c>
      <c r="E36" s="65"/>
      <c r="F36" s="65"/>
      <c r="G36" s="44"/>
      <c r="H36" s="44"/>
      <c r="I36" s="44"/>
    </row>
    <row r="37" spans="1:9" x14ac:dyDescent="0.35">
      <c r="A37" s="38">
        <v>10</v>
      </c>
      <c r="B37" s="40">
        <v>4.2585844033438685</v>
      </c>
      <c r="C37" s="40">
        <v>2.4917154416549661</v>
      </c>
      <c r="D37" s="60">
        <f t="shared" si="1"/>
        <v>1.7668689616889024</v>
      </c>
      <c r="E37" s="65"/>
      <c r="F37" s="65"/>
      <c r="G37" s="44"/>
      <c r="H37" s="44"/>
      <c r="I37" s="44"/>
    </row>
    <row r="38" spans="1:9" x14ac:dyDescent="0.35">
      <c r="A38" s="38">
        <v>11</v>
      </c>
      <c r="B38" s="40">
        <v>3.7767032901831326</v>
      </c>
      <c r="C38" s="40">
        <v>3.7767032901831326</v>
      </c>
      <c r="D38" s="60">
        <f t="shared" si="1"/>
        <v>0</v>
      </c>
      <c r="E38" s="65"/>
      <c r="F38" s="65"/>
      <c r="G38" s="44"/>
      <c r="H38" s="44"/>
      <c r="I38" s="44"/>
    </row>
    <row r="39" spans="1:9" x14ac:dyDescent="0.35">
      <c r="A39" s="38">
        <v>12</v>
      </c>
      <c r="B39" s="40">
        <v>2.9918189868377878</v>
      </c>
      <c r="C39" s="40">
        <v>2.9519338897373846</v>
      </c>
      <c r="D39" s="60">
        <f t="shared" si="1"/>
        <v>3.9885097100403222E-2</v>
      </c>
      <c r="E39" s="65"/>
      <c r="F39" s="65"/>
      <c r="G39" s="44"/>
      <c r="H39" s="44"/>
      <c r="I39" s="44"/>
    </row>
    <row r="40" spans="1:9" x14ac:dyDescent="0.35">
      <c r="A40" s="38">
        <v>13</v>
      </c>
      <c r="B40" s="40">
        <v>3.2638583978913487</v>
      </c>
      <c r="C40" s="40">
        <v>2.2451071706904795</v>
      </c>
      <c r="D40" s="60">
        <f t="shared" si="1"/>
        <v>1.0187512272008692</v>
      </c>
      <c r="E40" s="65"/>
      <c r="F40" s="65"/>
      <c r="G40" s="44"/>
      <c r="H40" s="44"/>
      <c r="I40" s="44"/>
    </row>
    <row r="41" spans="1:9" x14ac:dyDescent="0.35">
      <c r="A41" s="38">
        <v>14</v>
      </c>
      <c r="B41" s="40">
        <v>2.9192849304751167</v>
      </c>
      <c r="C41" s="40">
        <v>2.4720946727699871</v>
      </c>
      <c r="D41" s="60">
        <f t="shared" si="1"/>
        <v>0.44719025770512966</v>
      </c>
      <c r="E41" s="65"/>
      <c r="F41" s="65"/>
      <c r="G41" s="44"/>
      <c r="H41" s="44"/>
      <c r="I41" s="44"/>
    </row>
    <row r="42" spans="1:9" x14ac:dyDescent="0.35">
      <c r="A42" s="38">
        <v>15</v>
      </c>
      <c r="B42" s="40">
        <v>3.4184332682727638</v>
      </c>
      <c r="C42" s="40">
        <v>2.8473077891298302</v>
      </c>
      <c r="D42" s="60">
        <f t="shared" si="1"/>
        <v>0.57112547914293366</v>
      </c>
      <c r="E42" s="65"/>
      <c r="F42" s="65"/>
      <c r="G42" s="44"/>
      <c r="H42" s="44"/>
      <c r="I42" s="44"/>
    </row>
    <row r="43" spans="1:9" x14ac:dyDescent="0.35">
      <c r="A43" s="38">
        <v>16</v>
      </c>
      <c r="B43" s="40">
        <v>4.1985235834622268</v>
      </c>
      <c r="C43" s="40">
        <v>2.3622196636750492</v>
      </c>
      <c r="D43" s="60">
        <f t="shared" si="1"/>
        <v>1.8363039197871776</v>
      </c>
      <c r="E43" s="65"/>
      <c r="F43" s="65"/>
      <c r="G43" s="44"/>
      <c r="H43" s="44"/>
      <c r="I43" s="44"/>
    </row>
    <row r="44" spans="1:9" x14ac:dyDescent="0.35">
      <c r="A44" s="38">
        <v>17</v>
      </c>
      <c r="B44" s="40">
        <v>4.9545271107268869</v>
      </c>
      <c r="C44" s="40">
        <v>0.74321083664270571</v>
      </c>
      <c r="D44" s="60">
        <f t="shared" si="1"/>
        <v>4.2113162740841812</v>
      </c>
      <c r="E44" s="65"/>
      <c r="F44" s="65"/>
      <c r="G44" s="44"/>
      <c r="H44" s="44"/>
      <c r="I44" s="44"/>
    </row>
    <row r="45" spans="1:9" x14ac:dyDescent="0.35">
      <c r="A45" s="38">
        <v>18</v>
      </c>
      <c r="B45" s="40">
        <v>4.9229385158653098</v>
      </c>
      <c r="C45" s="40">
        <v>-1.8738426127998653</v>
      </c>
      <c r="D45" s="60">
        <f t="shared" si="1"/>
        <v>6.7967811286651756</v>
      </c>
      <c r="E45" s="65"/>
      <c r="F45" s="65"/>
      <c r="G45" s="44"/>
      <c r="H45" s="44"/>
      <c r="I45" s="44"/>
    </row>
    <row r="46" spans="1:9" x14ac:dyDescent="0.35">
      <c r="A46" s="38">
        <v>19</v>
      </c>
      <c r="B46" s="40">
        <v>0.10216274195422542</v>
      </c>
      <c r="C46" s="40">
        <v>-0.76235809361394025</v>
      </c>
      <c r="D46" s="60">
        <f t="shared" si="1"/>
        <v>0.86452083556816572</v>
      </c>
      <c r="E46" s="65"/>
      <c r="F46" s="65"/>
      <c r="G46" s="44"/>
      <c r="H46" s="44"/>
      <c r="I46" s="44"/>
    </row>
    <row r="47" spans="1:9" x14ac:dyDescent="0.35">
      <c r="A47" s="38">
        <v>20</v>
      </c>
      <c r="B47" s="40">
        <v>9.1686272527283652</v>
      </c>
      <c r="C47" s="40">
        <v>-4.43808608325243</v>
      </c>
      <c r="D47" s="60">
        <f t="shared" si="1"/>
        <v>13.606713335980796</v>
      </c>
      <c r="E47" s="65"/>
      <c r="F47" s="65"/>
      <c r="G47" s="44"/>
      <c r="H47" s="44"/>
      <c r="I47" s="44"/>
    </row>
    <row r="48" spans="1:9" x14ac:dyDescent="0.35">
      <c r="A48" s="38">
        <v>21</v>
      </c>
      <c r="B48" s="40">
        <v>-1.2606523769232003</v>
      </c>
      <c r="C48" s="40">
        <v>-4.9186763693687263</v>
      </c>
      <c r="D48" s="60">
        <f t="shared" si="1"/>
        <v>3.6580239924455258</v>
      </c>
      <c r="E48" s="65"/>
      <c r="F48" s="65"/>
      <c r="G48" s="44"/>
      <c r="H48" s="44"/>
      <c r="I48" s="44"/>
    </row>
    <row r="49" spans="1:9" x14ac:dyDescent="0.35">
      <c r="A49" s="56" t="s">
        <v>634</v>
      </c>
      <c r="B49" s="57">
        <v>9.1686272527283652</v>
      </c>
      <c r="C49" s="57">
        <v>-4.9186763693687263</v>
      </c>
      <c r="D49" s="67"/>
      <c r="E49" s="67"/>
      <c r="F49" s="65"/>
      <c r="G49" s="44"/>
      <c r="H49" s="44"/>
      <c r="I49" s="44"/>
    </row>
    <row r="50" spans="1:9" ht="10.5" x14ac:dyDescent="0.25">
      <c r="A50" s="67"/>
      <c r="B50" s="67"/>
      <c r="C50" s="67"/>
      <c r="D50" s="67"/>
      <c r="E50" s="67"/>
      <c r="F50" s="65"/>
      <c r="G50" s="44"/>
      <c r="H50" s="44"/>
      <c r="I50" s="44"/>
    </row>
    <row r="51" spans="1:9" x14ac:dyDescent="0.35">
      <c r="A51" s="71" t="s">
        <v>644</v>
      </c>
      <c r="B51" s="67"/>
      <c r="C51" s="67"/>
      <c r="D51" s="67"/>
      <c r="E51" s="67"/>
      <c r="F51" s="65"/>
      <c r="G51" s="44"/>
      <c r="H51" s="44"/>
      <c r="I51" s="44"/>
    </row>
    <row r="52" spans="1:9" x14ac:dyDescent="0.35">
      <c r="A52" s="37" t="s">
        <v>633</v>
      </c>
      <c r="B52" t="s">
        <v>640</v>
      </c>
      <c r="C52" t="s">
        <v>641</v>
      </c>
      <c r="D52" s="68" t="s">
        <v>637</v>
      </c>
      <c r="E52" s="65"/>
      <c r="F52" s="65"/>
      <c r="G52" s="69"/>
      <c r="H52" s="69"/>
      <c r="I52" s="69"/>
    </row>
    <row r="53" spans="1:9" x14ac:dyDescent="0.35">
      <c r="A53" s="38">
        <v>1</v>
      </c>
      <c r="B53" s="40">
        <v>37.294943966764492</v>
      </c>
      <c r="C53" s="40">
        <v>36.063331282811305</v>
      </c>
      <c r="D53" s="60">
        <f>+GETPIVOTDATA("Max of Effective Nodal Tariff",$A$52,"RPI Zone",A53)-GETPIVOTDATA("Min of Effective Nodal Tariff",$A$52,"RPI Zone",A53)</f>
        <v>1.2316126839531876</v>
      </c>
      <c r="E53" s="65"/>
      <c r="F53" s="65"/>
      <c r="G53" s="44"/>
      <c r="H53" s="44"/>
      <c r="I53" s="44"/>
    </row>
    <row r="54" spans="1:9" x14ac:dyDescent="0.35">
      <c r="A54" s="38">
        <v>2</v>
      </c>
      <c r="B54" s="40">
        <v>35.426122648490519</v>
      </c>
      <c r="C54" s="40">
        <v>34.565759447217346</v>
      </c>
      <c r="D54" s="60">
        <f t="shared" ref="D54:D73" si="2">+GETPIVOTDATA("Max of Effective Nodal Tariff",$A$52,"RPI Zone",A54)-GETPIVOTDATA("Min of Effective Nodal Tariff",$A$52,"RPI Zone",A54)</f>
        <v>0.86036320127317367</v>
      </c>
      <c r="E54" s="65"/>
      <c r="F54" s="65"/>
      <c r="G54" s="44"/>
      <c r="H54" s="44"/>
      <c r="I54" s="44"/>
    </row>
    <row r="55" spans="1:9" x14ac:dyDescent="0.35">
      <c r="A55" s="38">
        <v>3</v>
      </c>
      <c r="B55" s="40">
        <v>24.819017990005804</v>
      </c>
      <c r="C55" s="40">
        <v>16.337576032152143</v>
      </c>
      <c r="D55" s="60">
        <f t="shared" si="2"/>
        <v>8.4814419578536615</v>
      </c>
      <c r="E55" s="65"/>
      <c r="F55" s="65"/>
    </row>
    <row r="56" spans="1:9" x14ac:dyDescent="0.35">
      <c r="A56" s="38">
        <v>4</v>
      </c>
      <c r="B56" s="40">
        <v>27.654607682751664</v>
      </c>
      <c r="C56" s="40">
        <v>22.273215736207749</v>
      </c>
      <c r="D56" s="60">
        <f t="shared" si="2"/>
        <v>5.3813919465439142</v>
      </c>
      <c r="E56" s="65"/>
      <c r="F56" s="65"/>
    </row>
    <row r="57" spans="1:9" x14ac:dyDescent="0.35">
      <c r="A57" s="38">
        <v>5</v>
      </c>
      <c r="B57" s="40">
        <v>28.111609251349904</v>
      </c>
      <c r="C57" s="40">
        <v>28.111609251349904</v>
      </c>
      <c r="D57" s="60">
        <f t="shared" si="2"/>
        <v>0</v>
      </c>
      <c r="E57" s="65"/>
      <c r="F57" s="65"/>
    </row>
    <row r="58" spans="1:9" x14ac:dyDescent="0.35">
      <c r="A58" s="38">
        <v>6</v>
      </c>
      <c r="B58" s="40">
        <v>30.401712507243104</v>
      </c>
      <c r="C58" s="40">
        <v>8.0818239799926168</v>
      </c>
      <c r="D58" s="60">
        <f t="shared" si="2"/>
        <v>22.319888527250487</v>
      </c>
      <c r="E58" s="65"/>
      <c r="F58" s="65"/>
    </row>
    <row r="59" spans="1:9" x14ac:dyDescent="0.35">
      <c r="A59" s="38">
        <v>7</v>
      </c>
      <c r="B59" s="40">
        <v>30.238074249931472</v>
      </c>
      <c r="C59" s="40">
        <v>28.137095526522604</v>
      </c>
      <c r="D59" s="60">
        <f t="shared" si="2"/>
        <v>2.1009787234088684</v>
      </c>
      <c r="E59" s="65"/>
      <c r="F59" s="65"/>
    </row>
    <row r="60" spans="1:9" x14ac:dyDescent="0.35">
      <c r="A60" s="38">
        <v>8</v>
      </c>
      <c r="B60" s="40">
        <v>16.977257178589149</v>
      </c>
      <c r="C60" s="40">
        <v>16.977257178589149</v>
      </c>
      <c r="D60" s="60">
        <f t="shared" si="2"/>
        <v>0</v>
      </c>
      <c r="E60" s="65"/>
      <c r="F60" s="65"/>
    </row>
    <row r="61" spans="1:9" x14ac:dyDescent="0.35">
      <c r="A61" s="38">
        <v>9</v>
      </c>
      <c r="B61" s="40">
        <v>27.739242603912437</v>
      </c>
      <c r="C61" s="40">
        <v>26.569668705001522</v>
      </c>
      <c r="D61" s="60">
        <f t="shared" si="2"/>
        <v>1.1695738989109152</v>
      </c>
      <c r="E61" s="65"/>
      <c r="F61" s="65"/>
    </row>
    <row r="62" spans="1:9" x14ac:dyDescent="0.35">
      <c r="A62" s="38">
        <v>10</v>
      </c>
      <c r="B62" s="40">
        <v>21.737407674263796</v>
      </c>
      <c r="C62" s="40">
        <v>6.4255164531143834</v>
      </c>
      <c r="D62" s="60">
        <f t="shared" si="2"/>
        <v>15.311891221149413</v>
      </c>
      <c r="E62" s="65"/>
      <c r="F62" s="65"/>
    </row>
    <row r="63" spans="1:9" x14ac:dyDescent="0.35">
      <c r="A63" s="38">
        <v>11</v>
      </c>
      <c r="B63" s="40">
        <v>38.692279534758001</v>
      </c>
      <c r="C63" s="40">
        <v>36.793232271264507</v>
      </c>
      <c r="D63" s="60">
        <f t="shared" si="2"/>
        <v>1.8990472634934932</v>
      </c>
      <c r="E63" s="65"/>
      <c r="F63" s="65"/>
    </row>
    <row r="64" spans="1:9" x14ac:dyDescent="0.35">
      <c r="A64" s="38">
        <v>12</v>
      </c>
      <c r="B64" s="40">
        <v>16.797427389041193</v>
      </c>
      <c r="C64" s="40">
        <v>10.804751270855753</v>
      </c>
      <c r="D64" s="60">
        <f t="shared" si="2"/>
        <v>5.9926761181854395</v>
      </c>
      <c r="E64" s="65"/>
      <c r="F64" s="65"/>
    </row>
    <row r="65" spans="1:6" x14ac:dyDescent="0.35">
      <c r="A65" s="38">
        <v>13</v>
      </c>
      <c r="B65" s="40">
        <v>15.089666100052655</v>
      </c>
      <c r="C65" s="40">
        <v>9.3818075254078224</v>
      </c>
      <c r="D65" s="60">
        <f t="shared" si="2"/>
        <v>5.7078585746448329</v>
      </c>
      <c r="E65" s="65"/>
      <c r="F65" s="65"/>
    </row>
    <row r="66" spans="1:6" x14ac:dyDescent="0.35">
      <c r="A66" s="38">
        <v>14</v>
      </c>
      <c r="B66" s="40">
        <v>10.476843147403232</v>
      </c>
      <c r="C66" s="40">
        <v>9.083470570221472</v>
      </c>
      <c r="D66" s="60">
        <f t="shared" si="2"/>
        <v>1.3933725771817596</v>
      </c>
      <c r="E66" s="65"/>
      <c r="F66" s="65"/>
    </row>
    <row r="67" spans="1:6" x14ac:dyDescent="0.35">
      <c r="A67" s="38">
        <v>15</v>
      </c>
      <c r="B67" s="40">
        <v>9.9711488995514497</v>
      </c>
      <c r="C67" s="40">
        <v>4.2094130786030437</v>
      </c>
      <c r="D67" s="60">
        <f t="shared" si="2"/>
        <v>5.761735820948406</v>
      </c>
      <c r="E67" s="65"/>
      <c r="F67" s="65"/>
    </row>
    <row r="68" spans="1:6" x14ac:dyDescent="0.35">
      <c r="A68" s="38">
        <v>16</v>
      </c>
      <c r="B68" s="40">
        <v>6.9966165827793336</v>
      </c>
      <c r="C68" s="40">
        <v>3.9148483638594009</v>
      </c>
      <c r="D68" s="60">
        <f t="shared" si="2"/>
        <v>3.0817682189199327</v>
      </c>
      <c r="E68" s="65"/>
      <c r="F68" s="65"/>
    </row>
    <row r="69" spans="1:6" x14ac:dyDescent="0.35">
      <c r="A69" s="38">
        <v>17</v>
      </c>
      <c r="B69" s="40">
        <v>4.7569429021683005</v>
      </c>
      <c r="C69" s="40">
        <v>0.54664793260596445</v>
      </c>
      <c r="D69" s="60">
        <f t="shared" si="2"/>
        <v>4.2102949695623364</v>
      </c>
      <c r="E69" s="65"/>
      <c r="F69" s="65"/>
    </row>
    <row r="70" spans="1:6" x14ac:dyDescent="0.35">
      <c r="A70" s="38">
        <v>18</v>
      </c>
      <c r="B70" s="40">
        <v>6.5534655359440359</v>
      </c>
      <c r="C70" s="40">
        <v>-4.5805923566771656E-2</v>
      </c>
      <c r="D70" s="60">
        <f t="shared" si="2"/>
        <v>6.599271459510808</v>
      </c>
      <c r="E70" s="65"/>
      <c r="F70" s="65"/>
    </row>
    <row r="71" spans="1:6" x14ac:dyDescent="0.35">
      <c r="A71" s="38">
        <v>19</v>
      </c>
      <c r="B71" s="40">
        <v>-0.25565200758083634</v>
      </c>
      <c r="C71" s="40">
        <v>-3.6798324679941805</v>
      </c>
      <c r="D71" s="60">
        <f t="shared" si="2"/>
        <v>3.4241804604133441</v>
      </c>
      <c r="E71" s="65"/>
      <c r="F71" s="65"/>
    </row>
    <row r="72" spans="1:6" x14ac:dyDescent="0.35">
      <c r="A72" s="38">
        <v>20</v>
      </c>
      <c r="B72" s="40">
        <v>5.9866280389639677</v>
      </c>
      <c r="C72" s="40">
        <v>-6.6791223702446816</v>
      </c>
      <c r="D72" s="60">
        <f t="shared" si="2"/>
        <v>12.665750409208648</v>
      </c>
      <c r="E72" s="65"/>
      <c r="F72" s="65"/>
    </row>
    <row r="73" spans="1:6" x14ac:dyDescent="0.35">
      <c r="A73" s="38">
        <v>21</v>
      </c>
      <c r="B73" s="40">
        <v>1.927165273775983</v>
      </c>
      <c r="C73" s="40">
        <v>-4.5869345220737561</v>
      </c>
      <c r="D73" s="60">
        <f t="shared" si="2"/>
        <v>6.5140997958497389</v>
      </c>
      <c r="E73" s="65"/>
      <c r="F73" s="65"/>
    </row>
    <row r="74" spans="1:6" x14ac:dyDescent="0.35">
      <c r="A74" s="49" t="s">
        <v>634</v>
      </c>
      <c r="B74" s="50">
        <v>38.692279534758001</v>
      </c>
      <c r="C74" s="50">
        <v>-6.6791223702446816</v>
      </c>
      <c r="D74" s="67"/>
      <c r="E74" s="65"/>
      <c r="F74" s="65"/>
    </row>
    <row r="75" spans="1:6" x14ac:dyDescent="0.35">
      <c r="A75" s="67"/>
      <c r="B75" s="67"/>
      <c r="C75" s="67"/>
      <c r="D75" s="67"/>
      <c r="E75" s="67"/>
      <c r="F75" s="65"/>
    </row>
    <row r="76" spans="1:6" x14ac:dyDescent="0.35">
      <c r="A76" s="67"/>
      <c r="B76" s="67"/>
      <c r="C76" s="67"/>
      <c r="D76" s="67"/>
      <c r="E76" s="67"/>
      <c r="F76" s="65"/>
    </row>
    <row r="77" spans="1:6" x14ac:dyDescent="0.35">
      <c r="A77" s="67"/>
      <c r="B77" s="67"/>
      <c r="C77" s="67"/>
      <c r="D77" s="67"/>
      <c r="E77" s="67"/>
      <c r="F77" s="65"/>
    </row>
  </sheetData>
  <pageMargins left="0.7" right="0.7" top="0.75" bottom="0.75" header="0.3" footer="0.3"/>
  <pageSetup paperSize="9" orientation="portrait" r:id="rId4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8EED5-E037-4EF7-A61C-1AF15182DFC7}">
  <dimension ref="A2:J177"/>
  <sheetViews>
    <sheetView topLeftCell="A2" workbookViewId="0">
      <selection activeCell="I3" sqref="I3"/>
    </sheetView>
  </sheetViews>
  <sheetFormatPr defaultRowHeight="14.5" x14ac:dyDescent="0.35"/>
  <sheetData>
    <row r="2" spans="1:10" ht="22" x14ac:dyDescent="0.35">
      <c r="A2" s="2" t="s">
        <v>1</v>
      </c>
      <c r="B2" s="3" t="s">
        <v>2</v>
      </c>
      <c r="C2" s="3" t="s">
        <v>3</v>
      </c>
      <c r="D2" s="4" t="s">
        <v>4</v>
      </c>
      <c r="E2" s="5" t="s">
        <v>5</v>
      </c>
      <c r="F2" s="4" t="s">
        <v>6</v>
      </c>
      <c r="G2" s="6" t="s">
        <v>7</v>
      </c>
      <c r="H2" s="7" t="s">
        <v>8</v>
      </c>
      <c r="I2" s="3" t="s">
        <v>9</v>
      </c>
      <c r="J2" s="3" t="s">
        <v>10</v>
      </c>
    </row>
    <row r="3" spans="1:10" x14ac:dyDescent="0.35">
      <c r="A3" s="8" t="s">
        <v>180</v>
      </c>
      <c r="B3" s="9">
        <v>66.849999999999994</v>
      </c>
      <c r="C3" s="9">
        <v>0</v>
      </c>
      <c r="D3" s="8">
        <v>3</v>
      </c>
      <c r="E3" s="8">
        <v>1</v>
      </c>
      <c r="F3" s="8">
        <v>1</v>
      </c>
      <c r="G3" s="8">
        <v>1</v>
      </c>
      <c r="H3" s="10">
        <v>1</v>
      </c>
      <c r="I3" s="9">
        <v>29.632603579393969</v>
      </c>
      <c r="J3" s="9">
        <v>3.3661732987145827</v>
      </c>
    </row>
    <row r="4" spans="1:10" x14ac:dyDescent="0.35">
      <c r="A4" s="8" t="s">
        <v>183</v>
      </c>
      <c r="B4" s="9">
        <v>34.993000000000002</v>
      </c>
      <c r="C4" s="9">
        <v>0</v>
      </c>
      <c r="D4" s="8">
        <v>6</v>
      </c>
      <c r="E4" s="8">
        <v>1</v>
      </c>
      <c r="F4" s="8">
        <v>1</v>
      </c>
      <c r="G4" s="8">
        <v>1</v>
      </c>
      <c r="H4" s="10">
        <v>1</v>
      </c>
      <c r="I4" s="9">
        <v>37.43538734277206</v>
      </c>
      <c r="J4" s="9">
        <v>2.8700693541318509</v>
      </c>
    </row>
    <row r="5" spans="1:10" x14ac:dyDescent="0.35">
      <c r="A5" s="8" t="s">
        <v>11</v>
      </c>
      <c r="B5" s="9">
        <v>572.30471274926765</v>
      </c>
      <c r="C5" s="9">
        <v>1186.0154147397875</v>
      </c>
      <c r="D5" s="8">
        <v>20</v>
      </c>
      <c r="E5" s="8">
        <v>11</v>
      </c>
      <c r="F5" s="8">
        <v>21</v>
      </c>
      <c r="G5" s="8">
        <v>10</v>
      </c>
      <c r="H5" s="10">
        <v>10</v>
      </c>
      <c r="I5" s="9">
        <v>-5.0972957967574315</v>
      </c>
      <c r="J5" s="9">
        <v>6.7326244482290782</v>
      </c>
    </row>
    <row r="6" spans="1:10" x14ac:dyDescent="0.35">
      <c r="A6" s="8" t="s">
        <v>12</v>
      </c>
      <c r="B6" s="9">
        <v>30.099999999999998</v>
      </c>
      <c r="C6" s="9">
        <v>0</v>
      </c>
      <c r="D6" s="8">
        <v>7</v>
      </c>
      <c r="E6" s="8">
        <v>1</v>
      </c>
      <c r="F6" s="8">
        <v>7</v>
      </c>
      <c r="G6" s="8">
        <v>1</v>
      </c>
      <c r="H6" s="10">
        <v>1</v>
      </c>
      <c r="I6" s="9">
        <v>37.506026810106732</v>
      </c>
      <c r="J6" s="9">
        <v>4.1039609861346591</v>
      </c>
    </row>
    <row r="7" spans="1:10" x14ac:dyDescent="0.35">
      <c r="A7" s="8" t="s">
        <v>13</v>
      </c>
      <c r="B7" s="9">
        <v>6.6258143299481054</v>
      </c>
      <c r="C7" s="9">
        <v>13.731003354440377</v>
      </c>
      <c r="D7" s="8">
        <v>6</v>
      </c>
      <c r="E7" s="8">
        <v>1</v>
      </c>
      <c r="F7" s="8">
        <v>1</v>
      </c>
      <c r="G7" s="8">
        <v>1</v>
      </c>
      <c r="H7" s="10">
        <v>1</v>
      </c>
      <c r="I7" s="9">
        <v>37.788106992037527</v>
      </c>
      <c r="J7" s="9">
        <v>3.2664548438781722</v>
      </c>
    </row>
    <row r="8" spans="1:10" x14ac:dyDescent="0.35">
      <c r="A8" s="8" t="s">
        <v>14</v>
      </c>
      <c r="B8" s="9">
        <v>13.51</v>
      </c>
      <c r="C8" s="9">
        <v>0</v>
      </c>
      <c r="D8" s="8">
        <v>7</v>
      </c>
      <c r="E8" s="8">
        <v>1</v>
      </c>
      <c r="F8" s="8">
        <v>7</v>
      </c>
      <c r="G8" s="8">
        <v>1</v>
      </c>
      <c r="H8" s="10">
        <v>1</v>
      </c>
      <c r="I8" s="9">
        <v>35.603813024788877</v>
      </c>
      <c r="J8" s="9">
        <v>4.2082785046407096</v>
      </c>
    </row>
    <row r="9" spans="1:10" x14ac:dyDescent="0.35">
      <c r="A9" s="8" t="s">
        <v>15</v>
      </c>
      <c r="B9" s="9">
        <v>102.34</v>
      </c>
      <c r="C9" s="9">
        <v>0</v>
      </c>
      <c r="D9" s="8">
        <v>12</v>
      </c>
      <c r="E9" s="8">
        <v>2</v>
      </c>
      <c r="F9" s="8">
        <v>10</v>
      </c>
      <c r="G9" s="8">
        <v>2</v>
      </c>
      <c r="H9" s="10">
        <v>2</v>
      </c>
      <c r="I9" s="9">
        <v>22.396965191968501</v>
      </c>
      <c r="J9" s="9">
        <v>2.9918189868377238</v>
      </c>
    </row>
    <row r="10" spans="1:10" x14ac:dyDescent="0.35">
      <c r="A10" s="8" t="s">
        <v>16</v>
      </c>
      <c r="B10" s="9">
        <v>160</v>
      </c>
      <c r="C10" s="9">
        <v>0</v>
      </c>
      <c r="D10" s="8">
        <v>10</v>
      </c>
      <c r="E10" s="8">
        <v>2</v>
      </c>
      <c r="F10" s="8">
        <v>10</v>
      </c>
      <c r="G10" s="8">
        <v>2</v>
      </c>
      <c r="H10" s="10">
        <v>2</v>
      </c>
      <c r="I10" s="9">
        <v>24.523171162406801</v>
      </c>
      <c r="J10" s="9">
        <v>2.9918189868377469</v>
      </c>
    </row>
    <row r="11" spans="1:10" x14ac:dyDescent="0.35">
      <c r="A11" s="8" t="s">
        <v>17</v>
      </c>
      <c r="B11" s="9">
        <v>406.8724755065677</v>
      </c>
      <c r="C11" s="9">
        <v>378.97569258255442</v>
      </c>
      <c r="D11" s="8">
        <v>20</v>
      </c>
      <c r="E11" s="8">
        <v>11</v>
      </c>
      <c r="F11" s="8">
        <v>21</v>
      </c>
      <c r="G11" s="8">
        <v>10</v>
      </c>
      <c r="H11" s="10">
        <v>10</v>
      </c>
      <c r="I11" s="9">
        <v>-4.1404494884891845</v>
      </c>
      <c r="J11" s="9">
        <v>6.5445811106712011</v>
      </c>
    </row>
    <row r="12" spans="1:10" x14ac:dyDescent="0.35">
      <c r="A12" s="8" t="s">
        <v>18</v>
      </c>
      <c r="B12" s="9">
        <v>76.3</v>
      </c>
      <c r="C12" s="9">
        <v>0</v>
      </c>
      <c r="D12" s="8">
        <v>4</v>
      </c>
      <c r="E12" s="8">
        <v>1</v>
      </c>
      <c r="F12" s="8">
        <v>3</v>
      </c>
      <c r="G12" s="8">
        <v>1</v>
      </c>
      <c r="H12" s="10">
        <v>1</v>
      </c>
      <c r="I12" s="9">
        <v>34.49482478682252</v>
      </c>
      <c r="J12" s="9">
        <v>2.9542421962852798</v>
      </c>
    </row>
    <row r="13" spans="1:10" x14ac:dyDescent="0.35">
      <c r="A13" s="8" t="s">
        <v>172</v>
      </c>
      <c r="B13" s="9">
        <v>75.599999999999994</v>
      </c>
      <c r="C13" s="9">
        <v>0</v>
      </c>
      <c r="D13" s="8">
        <v>4</v>
      </c>
      <c r="E13" s="8">
        <v>1</v>
      </c>
      <c r="F13" s="8">
        <v>3</v>
      </c>
      <c r="G13" s="8">
        <v>1</v>
      </c>
      <c r="H13" s="10">
        <v>1</v>
      </c>
      <c r="I13" s="9">
        <v>34.502197712483586</v>
      </c>
      <c r="J13" s="9">
        <v>2.9542421962853158</v>
      </c>
    </row>
    <row r="14" spans="1:10" x14ac:dyDescent="0.35">
      <c r="A14" s="8" t="s">
        <v>19</v>
      </c>
      <c r="B14" s="9">
        <v>315</v>
      </c>
      <c r="C14" s="9">
        <v>0</v>
      </c>
      <c r="D14" s="8">
        <v>18</v>
      </c>
      <c r="E14" s="8">
        <v>9</v>
      </c>
      <c r="F14" s="8">
        <v>17</v>
      </c>
      <c r="G14" s="8">
        <v>7</v>
      </c>
      <c r="H14" s="10">
        <v>7</v>
      </c>
      <c r="I14" s="9">
        <v>0.9711722958394271</v>
      </c>
      <c r="J14" s="9">
        <v>2.6366534681862079</v>
      </c>
    </row>
    <row r="15" spans="1:10" x14ac:dyDescent="0.35">
      <c r="A15" s="8" t="s">
        <v>20</v>
      </c>
      <c r="B15" s="9">
        <v>315</v>
      </c>
      <c r="C15" s="9">
        <v>0</v>
      </c>
      <c r="D15" s="8">
        <v>18</v>
      </c>
      <c r="E15" s="8">
        <v>9</v>
      </c>
      <c r="F15" s="8">
        <v>17</v>
      </c>
      <c r="G15" s="8">
        <v>7</v>
      </c>
      <c r="H15" s="10">
        <v>7</v>
      </c>
      <c r="I15" s="9">
        <v>0.6868798541647595</v>
      </c>
      <c r="J15" s="9">
        <v>2.7989964143513251</v>
      </c>
    </row>
    <row r="16" spans="1:10" x14ac:dyDescent="0.35">
      <c r="A16" s="8" t="s">
        <v>21</v>
      </c>
      <c r="B16" s="9">
        <v>109.05999999999999</v>
      </c>
      <c r="C16" s="9">
        <v>0</v>
      </c>
      <c r="D16" s="8">
        <v>12</v>
      </c>
      <c r="E16" s="8">
        <v>2</v>
      </c>
      <c r="F16" s="8">
        <v>10</v>
      </c>
      <c r="G16" s="8">
        <v>2</v>
      </c>
      <c r="H16" s="10">
        <v>2</v>
      </c>
      <c r="I16" s="9">
        <v>22.872039338489426</v>
      </c>
      <c r="J16" s="9">
        <v>2.9918189868377878</v>
      </c>
    </row>
    <row r="17" spans="1:10" x14ac:dyDescent="0.35">
      <c r="A17" s="8" t="s">
        <v>22</v>
      </c>
      <c r="B17" s="9">
        <v>37.029999999999994</v>
      </c>
      <c r="C17" s="9">
        <v>0</v>
      </c>
      <c r="D17" s="8">
        <v>12</v>
      </c>
      <c r="E17" s="8">
        <v>2</v>
      </c>
      <c r="F17" s="8">
        <v>10</v>
      </c>
      <c r="G17" s="8">
        <v>2</v>
      </c>
      <c r="H17" s="10">
        <v>2</v>
      </c>
      <c r="I17" s="9">
        <v>22.872039338489277</v>
      </c>
      <c r="J17" s="9">
        <v>2.9918189868377802</v>
      </c>
    </row>
    <row r="18" spans="1:10" x14ac:dyDescent="0.35">
      <c r="A18" s="8" t="s">
        <v>173</v>
      </c>
      <c r="B18" s="9">
        <v>411.59999999999997</v>
      </c>
      <c r="C18" s="9">
        <v>0</v>
      </c>
      <c r="D18" s="8">
        <v>3</v>
      </c>
      <c r="E18" s="8">
        <v>1</v>
      </c>
      <c r="F18" s="8">
        <v>1</v>
      </c>
      <c r="G18" s="8">
        <v>1</v>
      </c>
      <c r="H18" s="10">
        <v>1</v>
      </c>
      <c r="I18" s="9">
        <v>29.81013136022435</v>
      </c>
      <c r="J18" s="9">
        <v>2.5682398841615002</v>
      </c>
    </row>
    <row r="19" spans="1:10" x14ac:dyDescent="0.35">
      <c r="A19" s="8" t="s">
        <v>24</v>
      </c>
      <c r="B19" s="9">
        <v>82.6</v>
      </c>
      <c r="C19" s="9">
        <v>0</v>
      </c>
      <c r="D19" s="8">
        <v>12</v>
      </c>
      <c r="E19" s="8">
        <v>2</v>
      </c>
      <c r="F19" s="8">
        <v>11</v>
      </c>
      <c r="G19" s="8">
        <v>2</v>
      </c>
      <c r="H19" s="10">
        <v>2</v>
      </c>
      <c r="I19" s="9">
        <v>20.74852590980958</v>
      </c>
      <c r="J19" s="9">
        <v>2.9519338897373846</v>
      </c>
    </row>
    <row r="20" spans="1:10" x14ac:dyDescent="0.35">
      <c r="A20" s="8" t="s">
        <v>23</v>
      </c>
      <c r="B20" s="9">
        <v>42</v>
      </c>
      <c r="C20" s="9">
        <v>0</v>
      </c>
      <c r="D20" s="8">
        <v>12</v>
      </c>
      <c r="E20" s="8">
        <v>2</v>
      </c>
      <c r="F20" s="8">
        <v>11</v>
      </c>
      <c r="G20" s="8">
        <v>2</v>
      </c>
      <c r="H20" s="10">
        <v>2</v>
      </c>
      <c r="I20" s="9">
        <v>21.304237920209015</v>
      </c>
      <c r="J20" s="9">
        <v>2.9893683779019011</v>
      </c>
    </row>
    <row r="21" spans="1:10" x14ac:dyDescent="0.35">
      <c r="A21" s="8" t="s">
        <v>25</v>
      </c>
      <c r="B21" s="9">
        <v>131.1911237329725</v>
      </c>
      <c r="C21" s="9">
        <v>271.87386641791943</v>
      </c>
      <c r="D21" s="8">
        <v>15</v>
      </c>
      <c r="E21" s="8">
        <v>3</v>
      </c>
      <c r="F21" s="8">
        <v>13</v>
      </c>
      <c r="G21" s="8">
        <v>3</v>
      </c>
      <c r="H21" s="10">
        <v>3</v>
      </c>
      <c r="I21" s="9">
        <v>9.8092755156435576</v>
      </c>
      <c r="J21" s="9">
        <v>3.4184332682727638</v>
      </c>
    </row>
    <row r="22" spans="1:10" x14ac:dyDescent="0.35">
      <c r="A22" s="8" t="s">
        <v>26</v>
      </c>
      <c r="B22" s="9">
        <v>579.59999999999991</v>
      </c>
      <c r="C22" s="9">
        <v>0</v>
      </c>
      <c r="D22" s="8">
        <v>18</v>
      </c>
      <c r="E22" s="8">
        <v>7</v>
      </c>
      <c r="F22" s="8">
        <v>16</v>
      </c>
      <c r="G22" s="8">
        <v>6</v>
      </c>
      <c r="H22" s="10">
        <v>6</v>
      </c>
      <c r="I22" s="9">
        <v>2.4041955799411294</v>
      </c>
      <c r="J22" s="9">
        <v>2.3882340844604015</v>
      </c>
    </row>
    <row r="23" spans="1:10" x14ac:dyDescent="0.35">
      <c r="A23" s="8" t="s">
        <v>27</v>
      </c>
      <c r="B23" s="9">
        <v>444.09210092891021</v>
      </c>
      <c r="C23" s="9">
        <v>322.60992381257665</v>
      </c>
      <c r="D23" s="8">
        <v>20</v>
      </c>
      <c r="E23" s="8">
        <v>16</v>
      </c>
      <c r="F23" s="8">
        <v>25</v>
      </c>
      <c r="G23" s="8">
        <v>11</v>
      </c>
      <c r="H23" s="10">
        <v>11</v>
      </c>
      <c r="I23" s="9">
        <v>-0.71539676376724015</v>
      </c>
      <c r="J23" s="9">
        <v>-4.43808608325243</v>
      </c>
    </row>
    <row r="24" spans="1:10" x14ac:dyDescent="0.35">
      <c r="A24" s="8" t="s">
        <v>28</v>
      </c>
      <c r="B24" s="9">
        <v>24.95</v>
      </c>
      <c r="C24" s="9">
        <v>34.25885336932874</v>
      </c>
      <c r="D24" s="8">
        <v>21</v>
      </c>
      <c r="E24" s="8">
        <v>10</v>
      </c>
      <c r="F24" s="8">
        <v>18</v>
      </c>
      <c r="G24" s="8">
        <v>9</v>
      </c>
      <c r="H24" s="10">
        <v>9</v>
      </c>
      <c r="I24" s="9">
        <v>1.9914259644912786</v>
      </c>
      <c r="J24" s="9">
        <v>-2.6970326122764394</v>
      </c>
    </row>
    <row r="25" spans="1:10" x14ac:dyDescent="0.35">
      <c r="A25" s="8" t="s">
        <v>29</v>
      </c>
      <c r="B25" s="9">
        <v>525.38</v>
      </c>
      <c r="C25" s="9">
        <v>239.53735351821237</v>
      </c>
      <c r="D25" s="8">
        <v>21</v>
      </c>
      <c r="E25" s="8">
        <v>10</v>
      </c>
      <c r="F25" s="8">
        <v>18</v>
      </c>
      <c r="G25" s="8">
        <v>9</v>
      </c>
      <c r="H25" s="10">
        <v>9</v>
      </c>
      <c r="I25" s="9">
        <v>2.3836749079105655</v>
      </c>
      <c r="J25" s="9">
        <v>-1.8738426127998662</v>
      </c>
    </row>
    <row r="26" spans="1:10" x14ac:dyDescent="0.35">
      <c r="A26" s="8" t="s">
        <v>30</v>
      </c>
      <c r="B26" s="9">
        <v>68.742823673211589</v>
      </c>
      <c r="C26" s="9">
        <v>142.45915980231891</v>
      </c>
      <c r="D26" s="8">
        <v>21</v>
      </c>
      <c r="E26" s="8">
        <v>14</v>
      </c>
      <c r="F26" s="8">
        <v>24</v>
      </c>
      <c r="G26" s="8">
        <v>12</v>
      </c>
      <c r="H26" s="10">
        <v>12</v>
      </c>
      <c r="I26" s="9">
        <v>0.52813930046538748</v>
      </c>
      <c r="J26" s="9">
        <v>-1.8039035748584418</v>
      </c>
    </row>
    <row r="27" spans="1:10" x14ac:dyDescent="0.35">
      <c r="A27" s="8" t="s">
        <v>31</v>
      </c>
      <c r="B27" s="9">
        <v>68.742823673211589</v>
      </c>
      <c r="C27" s="9">
        <v>142.45915980231891</v>
      </c>
      <c r="D27" s="8">
        <v>21</v>
      </c>
      <c r="E27" s="8">
        <v>14</v>
      </c>
      <c r="F27" s="8">
        <v>24</v>
      </c>
      <c r="G27" s="8">
        <v>12</v>
      </c>
      <c r="H27" s="10">
        <v>12</v>
      </c>
      <c r="I27" s="9">
        <v>0.52813930046538748</v>
      </c>
      <c r="J27" s="9">
        <v>-1.7970814859410269</v>
      </c>
    </row>
    <row r="28" spans="1:10" x14ac:dyDescent="0.35">
      <c r="A28" s="8" t="s">
        <v>32</v>
      </c>
      <c r="B28" s="9">
        <v>24.95</v>
      </c>
      <c r="C28" s="9">
        <v>34.25885336932874</v>
      </c>
      <c r="D28" s="8">
        <v>17</v>
      </c>
      <c r="E28" s="8">
        <v>10</v>
      </c>
      <c r="F28" s="8">
        <v>18</v>
      </c>
      <c r="G28" s="8">
        <v>9</v>
      </c>
      <c r="H28" s="10">
        <v>9</v>
      </c>
      <c r="I28" s="9">
        <v>0.66284563568075572</v>
      </c>
      <c r="J28" s="9">
        <v>0.56839053383431026</v>
      </c>
    </row>
    <row r="29" spans="1:10" x14ac:dyDescent="0.35">
      <c r="A29" s="8" t="s">
        <v>33</v>
      </c>
      <c r="B29" s="9">
        <v>25</v>
      </c>
      <c r="C29" s="9">
        <v>0</v>
      </c>
      <c r="D29" s="8">
        <v>20</v>
      </c>
      <c r="E29" s="8">
        <v>8</v>
      </c>
      <c r="F29" s="8">
        <v>18</v>
      </c>
      <c r="G29" s="8">
        <v>8</v>
      </c>
      <c r="H29" s="10">
        <v>8</v>
      </c>
      <c r="I29" s="9">
        <v>-1.5681758438707238</v>
      </c>
      <c r="J29" s="9">
        <v>2.3833299938140233</v>
      </c>
    </row>
    <row r="30" spans="1:10" x14ac:dyDescent="0.35">
      <c r="A30" s="8" t="s">
        <v>34</v>
      </c>
      <c r="B30" s="9">
        <v>210</v>
      </c>
      <c r="C30" s="9">
        <v>0</v>
      </c>
      <c r="D30" s="8">
        <v>21</v>
      </c>
      <c r="E30" s="8">
        <v>15</v>
      </c>
      <c r="F30" s="8">
        <v>24</v>
      </c>
      <c r="G30" s="8">
        <v>11</v>
      </c>
      <c r="H30" s="10">
        <v>11</v>
      </c>
      <c r="I30" s="9">
        <v>3.6685623173769222</v>
      </c>
      <c r="J30" s="9">
        <v>-4.8373225278318106</v>
      </c>
    </row>
    <row r="31" spans="1:10" x14ac:dyDescent="0.35">
      <c r="A31" s="8" t="s">
        <v>35</v>
      </c>
      <c r="B31" s="9">
        <v>38.926659188445122</v>
      </c>
      <c r="C31" s="9">
        <v>80.669644707337213</v>
      </c>
      <c r="D31" s="8">
        <v>20</v>
      </c>
      <c r="E31" s="8">
        <v>11</v>
      </c>
      <c r="F31" s="8">
        <v>21</v>
      </c>
      <c r="G31" s="8">
        <v>10</v>
      </c>
      <c r="H31" s="10">
        <v>10</v>
      </c>
      <c r="I31" s="9">
        <v>-5.0307895440079777</v>
      </c>
      <c r="J31" s="9">
        <v>5.2775207582603416</v>
      </c>
    </row>
    <row r="32" spans="1:10" x14ac:dyDescent="0.35">
      <c r="A32" s="8" t="s">
        <v>36</v>
      </c>
      <c r="B32" s="9">
        <v>997.15192758554008</v>
      </c>
      <c r="C32" s="9">
        <v>2066.4473498265043</v>
      </c>
      <c r="D32" s="8">
        <v>17</v>
      </c>
      <c r="E32" s="8">
        <v>6</v>
      </c>
      <c r="F32" s="8">
        <v>16</v>
      </c>
      <c r="G32" s="8">
        <v>4</v>
      </c>
      <c r="H32" s="10">
        <v>4</v>
      </c>
      <c r="I32" s="9">
        <v>1.6553366977395281</v>
      </c>
      <c r="J32" s="9">
        <v>2.3549617548932034</v>
      </c>
    </row>
    <row r="33" spans="1:10" x14ac:dyDescent="0.35">
      <c r="A33" s="8" t="s">
        <v>37</v>
      </c>
      <c r="B33" s="9">
        <v>50.819999999999993</v>
      </c>
      <c r="C33" s="9">
        <v>0</v>
      </c>
      <c r="D33" s="8">
        <v>2</v>
      </c>
      <c r="E33" s="8">
        <v>1</v>
      </c>
      <c r="F33" s="8">
        <v>1</v>
      </c>
      <c r="G33" s="8">
        <v>1</v>
      </c>
      <c r="H33" s="10">
        <v>1</v>
      </c>
      <c r="I33" s="9">
        <v>48.8105579137696</v>
      </c>
      <c r="J33" s="9">
        <v>3.0848368635447523</v>
      </c>
    </row>
    <row r="34" spans="1:10" x14ac:dyDescent="0.35">
      <c r="A34" s="8" t="s">
        <v>182</v>
      </c>
      <c r="B34" s="9">
        <v>1100</v>
      </c>
      <c r="C34" s="9">
        <v>0</v>
      </c>
      <c r="D34" s="8">
        <v>20</v>
      </c>
      <c r="E34" s="8">
        <v>16</v>
      </c>
      <c r="F34" s="8">
        <v>26</v>
      </c>
      <c r="G34" s="8">
        <v>13</v>
      </c>
      <c r="H34" s="10">
        <v>13</v>
      </c>
      <c r="I34" s="9">
        <v>-2.5345214209189701</v>
      </c>
      <c r="J34" s="9">
        <v>-4.2368633196595713</v>
      </c>
    </row>
    <row r="35" spans="1:10" x14ac:dyDescent="0.35">
      <c r="A35" s="8" t="s">
        <v>38</v>
      </c>
      <c r="B35" s="9">
        <v>441</v>
      </c>
      <c r="C35" s="9">
        <v>0</v>
      </c>
      <c r="D35" s="8">
        <v>21</v>
      </c>
      <c r="E35" s="8">
        <v>15</v>
      </c>
      <c r="F35" s="8">
        <v>24</v>
      </c>
      <c r="G35" s="8">
        <v>11</v>
      </c>
      <c r="H35" s="10">
        <v>11</v>
      </c>
      <c r="I35" s="9">
        <v>3.4359671833119076</v>
      </c>
      <c r="J35" s="9">
        <v>-4.8795060012213201</v>
      </c>
    </row>
    <row r="36" spans="1:10" x14ac:dyDescent="0.35">
      <c r="A36" s="8" t="s">
        <v>39</v>
      </c>
      <c r="B36" s="9">
        <v>10.137495924820602</v>
      </c>
      <c r="C36" s="9">
        <v>21.008435132293776</v>
      </c>
      <c r="D36" s="8">
        <v>3</v>
      </c>
      <c r="E36" s="8">
        <v>1</v>
      </c>
      <c r="F36" s="8">
        <v>5</v>
      </c>
      <c r="G36" s="8">
        <v>1</v>
      </c>
      <c r="H36" s="10">
        <v>1</v>
      </c>
      <c r="I36" s="9">
        <v>29.760464527248121</v>
      </c>
      <c r="J36" s="9">
        <v>4.489685459518749</v>
      </c>
    </row>
    <row r="37" spans="1:10" x14ac:dyDescent="0.35">
      <c r="A37" s="8" t="s">
        <v>40</v>
      </c>
      <c r="B37" s="9">
        <v>10.137495924820602</v>
      </c>
      <c r="C37" s="9">
        <v>21.008435132293776</v>
      </c>
      <c r="D37" s="8">
        <v>3</v>
      </c>
      <c r="E37" s="8">
        <v>1</v>
      </c>
      <c r="F37" s="8">
        <v>5</v>
      </c>
      <c r="G37" s="8">
        <v>1</v>
      </c>
      <c r="H37" s="10">
        <v>1</v>
      </c>
      <c r="I37" s="9">
        <v>29.760464527248121</v>
      </c>
      <c r="J37" s="9">
        <v>4.489685459518749</v>
      </c>
    </row>
    <row r="38" spans="1:10" x14ac:dyDescent="0.35">
      <c r="A38" s="8" t="s">
        <v>41</v>
      </c>
      <c r="B38" s="9">
        <v>262.14999999999998</v>
      </c>
      <c r="C38" s="9">
        <v>0</v>
      </c>
      <c r="D38" s="8">
        <v>13</v>
      </c>
      <c r="E38" s="8">
        <v>2</v>
      </c>
      <c r="F38" s="8">
        <v>11</v>
      </c>
      <c r="G38" s="8">
        <v>2</v>
      </c>
      <c r="H38" s="10">
        <v>2</v>
      </c>
      <c r="I38" s="9">
        <v>17.404300520591672</v>
      </c>
      <c r="J38" s="9">
        <v>2.95073125436386</v>
      </c>
    </row>
    <row r="39" spans="1:10" x14ac:dyDescent="0.35">
      <c r="A39" s="8" t="s">
        <v>42</v>
      </c>
      <c r="B39" s="9">
        <v>107.94</v>
      </c>
      <c r="C39" s="9">
        <v>0</v>
      </c>
      <c r="D39" s="8">
        <v>13</v>
      </c>
      <c r="E39" s="8">
        <v>2</v>
      </c>
      <c r="F39" s="8">
        <v>11</v>
      </c>
      <c r="G39" s="8">
        <v>2</v>
      </c>
      <c r="H39" s="10">
        <v>2</v>
      </c>
      <c r="I39" s="9">
        <v>17.404300520591672</v>
      </c>
      <c r="J39" s="9">
        <v>2.95073125436386</v>
      </c>
    </row>
    <row r="40" spans="1:10" x14ac:dyDescent="0.35">
      <c r="A40" s="8" t="s">
        <v>43</v>
      </c>
      <c r="B40" s="9">
        <v>31.499999999999996</v>
      </c>
      <c r="C40" s="9">
        <v>0</v>
      </c>
      <c r="D40" s="8">
        <v>12</v>
      </c>
      <c r="E40" s="8">
        <v>2</v>
      </c>
      <c r="F40" s="8">
        <v>11</v>
      </c>
      <c r="G40" s="8">
        <v>2</v>
      </c>
      <c r="H40" s="10">
        <v>2</v>
      </c>
      <c r="I40" s="9">
        <v>18.842753090284234</v>
      </c>
      <c r="J40" s="9">
        <v>2.9893683779019011</v>
      </c>
    </row>
    <row r="41" spans="1:10" x14ac:dyDescent="0.35">
      <c r="A41" s="8" t="s">
        <v>44</v>
      </c>
      <c r="B41" s="9">
        <v>48.3</v>
      </c>
      <c r="C41" s="9">
        <v>0</v>
      </c>
      <c r="D41" s="8">
        <v>6</v>
      </c>
      <c r="E41" s="8">
        <v>1</v>
      </c>
      <c r="F41" s="8">
        <v>1</v>
      </c>
      <c r="G41" s="8">
        <v>1</v>
      </c>
      <c r="H41" s="10">
        <v>1</v>
      </c>
      <c r="I41" s="9">
        <v>37.43538734277206</v>
      </c>
      <c r="J41" s="9">
        <v>2.8700693541318509</v>
      </c>
    </row>
    <row r="42" spans="1:10" x14ac:dyDescent="0.35">
      <c r="A42" s="8" t="s">
        <v>45</v>
      </c>
      <c r="B42" s="9">
        <v>962.51247948291666</v>
      </c>
      <c r="C42" s="9">
        <v>948.12578162410796</v>
      </c>
      <c r="D42" s="8">
        <v>18</v>
      </c>
      <c r="E42" s="8">
        <v>7</v>
      </c>
      <c r="F42" s="8">
        <v>16</v>
      </c>
      <c r="G42" s="8">
        <v>6</v>
      </c>
      <c r="H42" s="10">
        <v>6</v>
      </c>
      <c r="I42" s="9">
        <v>1.1938859529921646</v>
      </c>
      <c r="J42" s="9">
        <v>2.3482658267130527</v>
      </c>
    </row>
    <row r="43" spans="1:10" x14ac:dyDescent="0.35">
      <c r="A43" s="8" t="s">
        <v>46</v>
      </c>
      <c r="B43" s="9">
        <v>81.55</v>
      </c>
      <c r="C43" s="9">
        <v>0</v>
      </c>
      <c r="D43" s="8">
        <v>6</v>
      </c>
      <c r="E43" s="8">
        <v>1</v>
      </c>
      <c r="F43" s="8">
        <v>1</v>
      </c>
      <c r="G43" s="8">
        <v>1</v>
      </c>
      <c r="H43" s="10">
        <v>1</v>
      </c>
      <c r="I43" s="9">
        <v>40.313627274395301</v>
      </c>
      <c r="J43" s="9">
        <v>3.266347669909059</v>
      </c>
    </row>
    <row r="44" spans="1:10" x14ac:dyDescent="0.35">
      <c r="A44" s="8" t="s">
        <v>47</v>
      </c>
      <c r="B44" s="9">
        <v>628.12719847908033</v>
      </c>
      <c r="C44" s="9">
        <v>1301.6991180009477</v>
      </c>
      <c r="D44" s="8">
        <v>21</v>
      </c>
      <c r="E44" s="8">
        <v>15</v>
      </c>
      <c r="F44" s="8">
        <v>24</v>
      </c>
      <c r="G44" s="8">
        <v>9</v>
      </c>
      <c r="H44" s="10">
        <v>9</v>
      </c>
      <c r="I44" s="9">
        <v>1.8146709164672823</v>
      </c>
      <c r="J44" s="9">
        <v>-3.6424425554037554</v>
      </c>
    </row>
    <row r="45" spans="1:10" x14ac:dyDescent="0.35">
      <c r="A45" s="8" t="s">
        <v>48</v>
      </c>
      <c r="B45" s="9">
        <v>147.42436884134534</v>
      </c>
      <c r="C45" s="9">
        <v>305.51482463629839</v>
      </c>
      <c r="D45" s="8">
        <v>17</v>
      </c>
      <c r="E45" s="8">
        <v>9</v>
      </c>
      <c r="F45" s="8">
        <v>16</v>
      </c>
      <c r="G45" s="8">
        <v>7</v>
      </c>
      <c r="H45" s="10">
        <v>7</v>
      </c>
      <c r="I45" s="9">
        <v>0.1323268306791365</v>
      </c>
      <c r="J45" s="9">
        <v>4.3308691578992162</v>
      </c>
    </row>
    <row r="46" spans="1:10" x14ac:dyDescent="0.35">
      <c r="A46" s="8" t="s">
        <v>49</v>
      </c>
      <c r="B46" s="9">
        <v>24.95</v>
      </c>
      <c r="C46" s="9">
        <v>34.25885336932874</v>
      </c>
      <c r="D46" s="8">
        <v>20</v>
      </c>
      <c r="E46" s="8">
        <v>8</v>
      </c>
      <c r="F46" s="8">
        <v>18</v>
      </c>
      <c r="G46" s="8">
        <v>7</v>
      </c>
      <c r="H46" s="10">
        <v>7</v>
      </c>
      <c r="I46" s="9">
        <v>-4.3074411687376175</v>
      </c>
      <c r="J46" s="9">
        <v>2.2383002349543539</v>
      </c>
    </row>
    <row r="47" spans="1:10" x14ac:dyDescent="0.35">
      <c r="A47" s="8" t="s">
        <v>50</v>
      </c>
      <c r="B47" s="9">
        <v>24.95</v>
      </c>
      <c r="C47" s="9">
        <v>34.25885336932874</v>
      </c>
      <c r="D47" s="8">
        <v>19</v>
      </c>
      <c r="E47" s="8">
        <v>13</v>
      </c>
      <c r="F47" s="8">
        <v>25</v>
      </c>
      <c r="G47" s="8">
        <v>13</v>
      </c>
      <c r="H47" s="10">
        <v>13</v>
      </c>
      <c r="I47" s="9">
        <v>-3.4775421995185463</v>
      </c>
      <c r="J47" s="9">
        <v>0.10216274195422542</v>
      </c>
    </row>
    <row r="48" spans="1:10" x14ac:dyDescent="0.35">
      <c r="A48" s="8" t="s">
        <v>51</v>
      </c>
      <c r="B48" s="9">
        <v>29.89</v>
      </c>
      <c r="C48" s="9">
        <v>0</v>
      </c>
      <c r="D48" s="8">
        <v>11</v>
      </c>
      <c r="E48" s="8">
        <v>1</v>
      </c>
      <c r="F48" s="8">
        <v>7</v>
      </c>
      <c r="G48" s="8">
        <v>2</v>
      </c>
      <c r="H48" s="10">
        <v>2</v>
      </c>
      <c r="I48" s="9">
        <v>46.347084922746042</v>
      </c>
      <c r="J48" s="9">
        <v>3.7767032901831326</v>
      </c>
    </row>
    <row r="49" spans="1:10" x14ac:dyDescent="0.35">
      <c r="A49" s="8" t="s">
        <v>52</v>
      </c>
      <c r="B49" s="9">
        <v>220</v>
      </c>
      <c r="C49" s="9">
        <v>302.08207379768828</v>
      </c>
      <c r="D49" s="8">
        <v>10</v>
      </c>
      <c r="E49" s="8">
        <v>2</v>
      </c>
      <c r="F49" s="8">
        <v>8</v>
      </c>
      <c r="G49" s="8">
        <v>2</v>
      </c>
      <c r="H49" s="10">
        <v>2</v>
      </c>
      <c r="I49" s="9">
        <v>25.888962494719468</v>
      </c>
      <c r="J49" s="9">
        <v>4.2585844033438685</v>
      </c>
    </row>
    <row r="50" spans="1:10" x14ac:dyDescent="0.35">
      <c r="A50" s="8" t="s">
        <v>53</v>
      </c>
      <c r="B50" s="9">
        <v>455</v>
      </c>
      <c r="C50" s="9">
        <v>0</v>
      </c>
      <c r="D50" s="8">
        <v>13</v>
      </c>
      <c r="E50" s="8">
        <v>2</v>
      </c>
      <c r="F50" s="8">
        <v>11</v>
      </c>
      <c r="G50" s="8">
        <v>2</v>
      </c>
      <c r="H50" s="10">
        <v>2</v>
      </c>
      <c r="I50" s="9">
        <v>16.967190138945533</v>
      </c>
      <c r="J50" s="9">
        <v>3.2394410000955944</v>
      </c>
    </row>
    <row r="51" spans="1:10" x14ac:dyDescent="0.35">
      <c r="A51" s="8" t="s">
        <v>54</v>
      </c>
      <c r="B51" s="9">
        <v>6.3276526851004409</v>
      </c>
      <c r="C51" s="9">
        <v>13.11310820349056</v>
      </c>
      <c r="D51" s="8">
        <v>6</v>
      </c>
      <c r="E51" s="8">
        <v>1</v>
      </c>
      <c r="F51" s="8">
        <v>1</v>
      </c>
      <c r="G51" s="8">
        <v>1</v>
      </c>
      <c r="H51" s="10">
        <v>1</v>
      </c>
      <c r="I51" s="9">
        <v>37.788106992037548</v>
      </c>
      <c r="J51" s="9">
        <v>3.266454843878186</v>
      </c>
    </row>
    <row r="52" spans="1:10" x14ac:dyDescent="0.35">
      <c r="A52" s="8" t="s">
        <v>55</v>
      </c>
      <c r="B52" s="9">
        <v>12.5890472269014</v>
      </c>
      <c r="C52" s="9">
        <v>26.088906373436714</v>
      </c>
      <c r="D52" s="8">
        <v>6</v>
      </c>
      <c r="E52" s="8">
        <v>1</v>
      </c>
      <c r="F52" s="8">
        <v>1</v>
      </c>
      <c r="G52" s="8">
        <v>1</v>
      </c>
      <c r="H52" s="10">
        <v>1</v>
      </c>
      <c r="I52" s="9">
        <v>37.788106992037548</v>
      </c>
      <c r="J52" s="9">
        <v>3.266454843878186</v>
      </c>
    </row>
    <row r="53" spans="1:10" x14ac:dyDescent="0.35">
      <c r="A53" s="8" t="s">
        <v>56</v>
      </c>
      <c r="B53" s="9">
        <v>48.3</v>
      </c>
      <c r="C53" s="9">
        <v>0</v>
      </c>
      <c r="D53" s="8">
        <v>12</v>
      </c>
      <c r="E53" s="8">
        <v>2</v>
      </c>
      <c r="F53" s="8">
        <v>10</v>
      </c>
      <c r="G53" s="8">
        <v>2</v>
      </c>
      <c r="H53" s="10">
        <v>2</v>
      </c>
      <c r="I53" s="9">
        <v>22.872039338489277</v>
      </c>
      <c r="J53" s="9">
        <v>2.9918189868377802</v>
      </c>
    </row>
    <row r="54" spans="1:10" x14ac:dyDescent="0.35">
      <c r="A54" s="8" t="s">
        <v>57</v>
      </c>
      <c r="B54" s="9">
        <v>480.37153892123763</v>
      </c>
      <c r="C54" s="9">
        <v>995.49774319692733</v>
      </c>
      <c r="D54" s="8">
        <v>19</v>
      </c>
      <c r="E54" s="8">
        <v>13</v>
      </c>
      <c r="F54" s="8">
        <v>25</v>
      </c>
      <c r="G54" s="8">
        <v>13</v>
      </c>
      <c r="H54" s="10">
        <v>13</v>
      </c>
      <c r="I54" s="9">
        <v>-3.5764659430397789</v>
      </c>
      <c r="J54" s="9">
        <v>-0.76235809361394025</v>
      </c>
    </row>
    <row r="55" spans="1:10" x14ac:dyDescent="0.35">
      <c r="A55" s="8" t="s">
        <v>58</v>
      </c>
      <c r="B55" s="9">
        <v>822</v>
      </c>
      <c r="C55" s="9">
        <v>1128.688475734999</v>
      </c>
      <c r="D55" s="8">
        <v>18</v>
      </c>
      <c r="E55" s="8">
        <v>7</v>
      </c>
      <c r="F55" s="8">
        <v>19</v>
      </c>
      <c r="G55" s="8">
        <v>6</v>
      </c>
      <c r="H55" s="10">
        <v>6</v>
      </c>
      <c r="I55" s="9">
        <v>2.6354911082517174</v>
      </c>
      <c r="J55" s="9">
        <v>3.8250048440010658</v>
      </c>
    </row>
    <row r="56" spans="1:10" x14ac:dyDescent="0.35">
      <c r="A56" s="8" t="s">
        <v>174</v>
      </c>
      <c r="B56" s="9">
        <v>77</v>
      </c>
      <c r="C56" s="9">
        <v>0</v>
      </c>
      <c r="D56" s="8">
        <v>3</v>
      </c>
      <c r="E56" s="8">
        <v>1</v>
      </c>
      <c r="F56" s="8">
        <v>1</v>
      </c>
      <c r="G56" s="8">
        <v>1</v>
      </c>
      <c r="H56" s="10">
        <v>1</v>
      </c>
      <c r="I56" s="9">
        <v>32.132183924376911</v>
      </c>
      <c r="J56" s="9">
        <v>2.2862941150716325</v>
      </c>
    </row>
    <row r="57" spans="1:10" x14ac:dyDescent="0.35">
      <c r="A57" s="8" t="s">
        <v>175</v>
      </c>
      <c r="B57" s="9">
        <v>77</v>
      </c>
      <c r="C57" s="9">
        <v>0</v>
      </c>
      <c r="D57" s="8">
        <v>3</v>
      </c>
      <c r="E57" s="8">
        <v>1</v>
      </c>
      <c r="F57" s="8">
        <v>1</v>
      </c>
      <c r="G57" s="8">
        <v>1</v>
      </c>
      <c r="H57" s="10">
        <v>1</v>
      </c>
      <c r="I57" s="9">
        <v>32.132183924376911</v>
      </c>
      <c r="J57" s="9">
        <v>2.2862941150716325</v>
      </c>
    </row>
    <row r="58" spans="1:10" x14ac:dyDescent="0.35">
      <c r="A58" s="8" t="s">
        <v>59</v>
      </c>
      <c r="B58" s="9">
        <v>62.999999999999993</v>
      </c>
      <c r="C58" s="9">
        <v>0</v>
      </c>
      <c r="D58" s="8">
        <v>1</v>
      </c>
      <c r="E58" s="8">
        <v>1</v>
      </c>
      <c r="F58" s="8">
        <v>1</v>
      </c>
      <c r="G58" s="8">
        <v>1</v>
      </c>
      <c r="H58" s="10">
        <v>1</v>
      </c>
      <c r="I58" s="9">
        <v>55.674858503073523</v>
      </c>
      <c r="J58" s="9">
        <v>2.7473658448219047</v>
      </c>
    </row>
    <row r="59" spans="1:10" x14ac:dyDescent="0.35">
      <c r="A59" s="8" t="s">
        <v>60</v>
      </c>
      <c r="B59" s="9">
        <v>251.780944538028</v>
      </c>
      <c r="C59" s="9">
        <v>521.77812746873428</v>
      </c>
      <c r="D59" s="8">
        <v>17</v>
      </c>
      <c r="E59" s="8">
        <v>8</v>
      </c>
      <c r="F59" s="8">
        <v>18</v>
      </c>
      <c r="G59" s="8">
        <v>7</v>
      </c>
      <c r="H59" s="10">
        <v>7</v>
      </c>
      <c r="I59" s="9">
        <v>-1.9488382591179347</v>
      </c>
      <c r="J59" s="9">
        <v>2.7241144481181983</v>
      </c>
    </row>
    <row r="60" spans="1:10" x14ac:dyDescent="0.35">
      <c r="A60" s="8" t="s">
        <v>61</v>
      </c>
      <c r="B60" s="9">
        <v>1294.021538638865</v>
      </c>
      <c r="C60" s="9">
        <v>2681.6649551222054</v>
      </c>
      <c r="D60" s="8">
        <v>18</v>
      </c>
      <c r="E60" s="8">
        <v>5</v>
      </c>
      <c r="F60" s="8">
        <v>15</v>
      </c>
      <c r="G60" s="8">
        <v>5</v>
      </c>
      <c r="H60" s="10">
        <v>5</v>
      </c>
      <c r="I60" s="9">
        <v>2.348431185013478</v>
      </c>
      <c r="J60" s="9">
        <v>4.2320305644205387</v>
      </c>
    </row>
    <row r="61" spans="1:10" x14ac:dyDescent="0.35">
      <c r="A61" s="8" t="s">
        <v>62</v>
      </c>
      <c r="B61" s="9">
        <v>64.715000000000003</v>
      </c>
      <c r="C61" s="9">
        <v>0</v>
      </c>
      <c r="D61" s="8">
        <v>13</v>
      </c>
      <c r="E61" s="8">
        <v>2</v>
      </c>
      <c r="F61" s="8">
        <v>11</v>
      </c>
      <c r="G61" s="8">
        <v>2</v>
      </c>
      <c r="H61" s="10">
        <v>2</v>
      </c>
      <c r="I61" s="9">
        <v>17.966681648622703</v>
      </c>
      <c r="J61" s="9">
        <v>2.2451071706904795</v>
      </c>
    </row>
    <row r="62" spans="1:10" x14ac:dyDescent="0.35">
      <c r="A62" s="8" t="s">
        <v>63</v>
      </c>
      <c r="B62" s="9">
        <v>952</v>
      </c>
      <c r="C62" s="9">
        <v>768.93618784866112</v>
      </c>
      <c r="D62" s="8">
        <v>21</v>
      </c>
      <c r="E62" s="8">
        <v>15</v>
      </c>
      <c r="F62" s="8">
        <v>24</v>
      </c>
      <c r="G62" s="8">
        <v>11</v>
      </c>
      <c r="H62" s="10">
        <v>11</v>
      </c>
      <c r="I62" s="9">
        <v>2.9616267390638322</v>
      </c>
      <c r="J62" s="9">
        <v>-4.6866672657263813</v>
      </c>
    </row>
    <row r="63" spans="1:10" x14ac:dyDescent="0.35">
      <c r="A63" s="8" t="s">
        <v>64</v>
      </c>
      <c r="B63" s="9">
        <v>21.524999999999999</v>
      </c>
      <c r="C63" s="9">
        <v>0</v>
      </c>
      <c r="D63" s="8">
        <v>12</v>
      </c>
      <c r="E63" s="8">
        <v>2</v>
      </c>
      <c r="F63" s="8">
        <v>10</v>
      </c>
      <c r="G63" s="8">
        <v>2</v>
      </c>
      <c r="H63" s="10">
        <v>2</v>
      </c>
      <c r="I63" s="9">
        <v>22.872039338489426</v>
      </c>
      <c r="J63" s="9">
        <v>2.9918189868377878</v>
      </c>
    </row>
    <row r="64" spans="1:10" x14ac:dyDescent="0.35">
      <c r="A64" s="8" t="s">
        <v>65</v>
      </c>
      <c r="B64" s="9">
        <v>21.524999999999999</v>
      </c>
      <c r="C64" s="9">
        <v>0</v>
      </c>
      <c r="D64" s="8">
        <v>12</v>
      </c>
      <c r="E64" s="8">
        <v>2</v>
      </c>
      <c r="F64" s="8">
        <v>10</v>
      </c>
      <c r="G64" s="8">
        <v>2</v>
      </c>
      <c r="H64" s="10">
        <v>2</v>
      </c>
      <c r="I64" s="9">
        <v>22.872039338489426</v>
      </c>
      <c r="J64" s="9">
        <v>2.9918189868377878</v>
      </c>
    </row>
    <row r="65" spans="1:10" x14ac:dyDescent="0.35">
      <c r="A65" s="8" t="s">
        <v>66</v>
      </c>
      <c r="B65" s="9">
        <v>65.8</v>
      </c>
      <c r="C65" s="9">
        <v>0</v>
      </c>
      <c r="D65" s="8">
        <v>6</v>
      </c>
      <c r="E65" s="8">
        <v>1</v>
      </c>
      <c r="F65" s="8">
        <v>1</v>
      </c>
      <c r="G65" s="8">
        <v>1</v>
      </c>
      <c r="H65" s="10">
        <v>1</v>
      </c>
      <c r="I65" s="9">
        <v>37.43538734277206</v>
      </c>
      <c r="J65" s="9">
        <v>2.8700693541318509</v>
      </c>
    </row>
    <row r="66" spans="1:10" x14ac:dyDescent="0.35">
      <c r="A66" s="8" t="s">
        <v>67</v>
      </c>
      <c r="B66" s="9">
        <v>245.1551302080799</v>
      </c>
      <c r="C66" s="9">
        <v>508.04712411429392</v>
      </c>
      <c r="D66" s="8">
        <v>17</v>
      </c>
      <c r="E66" s="8">
        <v>10</v>
      </c>
      <c r="F66" s="8">
        <v>18</v>
      </c>
      <c r="G66" s="8">
        <v>9</v>
      </c>
      <c r="H66" s="10">
        <v>9</v>
      </c>
      <c r="I66" s="9">
        <v>-0.33173605979251825</v>
      </c>
      <c r="J66" s="9">
        <v>0.74321083664270571</v>
      </c>
    </row>
    <row r="67" spans="1:10" x14ac:dyDescent="0.35">
      <c r="A67" s="8" t="s">
        <v>68</v>
      </c>
      <c r="B67" s="9">
        <v>28.979999999999997</v>
      </c>
      <c r="C67" s="9">
        <v>0</v>
      </c>
      <c r="D67" s="8">
        <v>5</v>
      </c>
      <c r="E67" s="8">
        <v>1</v>
      </c>
      <c r="F67" s="8">
        <v>4</v>
      </c>
      <c r="G67" s="8">
        <v>1</v>
      </c>
      <c r="H67" s="10">
        <v>1</v>
      </c>
      <c r="I67" s="9">
        <v>40.980449205955289</v>
      </c>
      <c r="J67" s="9">
        <v>2.9542421962853149</v>
      </c>
    </row>
    <row r="68" spans="1:10" x14ac:dyDescent="0.35">
      <c r="A68" s="8" t="s">
        <v>69</v>
      </c>
      <c r="B68" s="9">
        <v>24.846803737305397</v>
      </c>
      <c r="C68" s="9">
        <v>51.49126257915141</v>
      </c>
      <c r="D68" s="8">
        <v>3</v>
      </c>
      <c r="E68" s="8">
        <v>1</v>
      </c>
      <c r="F68" s="8">
        <v>5</v>
      </c>
      <c r="G68" s="8">
        <v>1</v>
      </c>
      <c r="H68" s="10">
        <v>1</v>
      </c>
      <c r="I68" s="9">
        <v>31.76209839729643</v>
      </c>
      <c r="J68" s="9">
        <v>4.2305082719777349</v>
      </c>
    </row>
    <row r="69" spans="1:10" x14ac:dyDescent="0.35">
      <c r="A69" s="8" t="s">
        <v>70</v>
      </c>
      <c r="B69" s="9">
        <v>59.499999999999993</v>
      </c>
      <c r="C69" s="9">
        <v>0</v>
      </c>
      <c r="D69" s="8">
        <v>14</v>
      </c>
      <c r="E69" s="8">
        <v>2</v>
      </c>
      <c r="F69" s="8">
        <v>12</v>
      </c>
      <c r="G69" s="8">
        <v>2</v>
      </c>
      <c r="H69" s="10">
        <v>2</v>
      </c>
      <c r="I69" s="9">
        <v>13.664308430072621</v>
      </c>
      <c r="J69" s="9">
        <v>2.4720946727699871</v>
      </c>
    </row>
    <row r="70" spans="1:10" x14ac:dyDescent="0.35">
      <c r="A70" s="8" t="s">
        <v>71</v>
      </c>
      <c r="B70" s="9">
        <v>24.95</v>
      </c>
      <c r="C70" s="9">
        <v>34.25885336932874</v>
      </c>
      <c r="D70" s="8">
        <v>19</v>
      </c>
      <c r="E70" s="8">
        <v>18</v>
      </c>
      <c r="F70" s="8">
        <v>26</v>
      </c>
      <c r="G70" s="8">
        <v>14</v>
      </c>
      <c r="H70" s="10">
        <v>14</v>
      </c>
      <c r="I70" s="9">
        <v>-5.2872837500292773</v>
      </c>
      <c r="J70" s="9">
        <v>-2.0178117103673285</v>
      </c>
    </row>
    <row r="71" spans="1:10" x14ac:dyDescent="0.35">
      <c r="A71" s="8" t="s">
        <v>72</v>
      </c>
      <c r="B71" s="9">
        <v>32.199999999999996</v>
      </c>
      <c r="C71" s="9">
        <v>0</v>
      </c>
      <c r="D71" s="8">
        <v>6</v>
      </c>
      <c r="E71" s="8">
        <v>1</v>
      </c>
      <c r="F71" s="8">
        <v>1</v>
      </c>
      <c r="G71" s="8">
        <v>1</v>
      </c>
      <c r="H71" s="10">
        <v>1</v>
      </c>
      <c r="I71" s="9">
        <v>37.211616654277414</v>
      </c>
      <c r="J71" s="9">
        <v>2.5884609053530783</v>
      </c>
    </row>
    <row r="72" spans="1:10" x14ac:dyDescent="0.35">
      <c r="A72" s="8" t="s">
        <v>73</v>
      </c>
      <c r="B72" s="9">
        <v>32.199999999999996</v>
      </c>
      <c r="C72" s="9">
        <v>0</v>
      </c>
      <c r="D72" s="8">
        <v>6</v>
      </c>
      <c r="E72" s="8">
        <v>1</v>
      </c>
      <c r="F72" s="8">
        <v>1</v>
      </c>
      <c r="G72" s="8">
        <v>1</v>
      </c>
      <c r="H72" s="10">
        <v>1</v>
      </c>
      <c r="I72" s="9">
        <v>37.211616654277414</v>
      </c>
      <c r="J72" s="9">
        <v>2.5884609053530783</v>
      </c>
    </row>
    <row r="73" spans="1:10" x14ac:dyDescent="0.35">
      <c r="A73" s="8" t="s">
        <v>74</v>
      </c>
      <c r="B73" s="9">
        <v>129.78</v>
      </c>
      <c r="C73" s="9">
        <v>0</v>
      </c>
      <c r="D73" s="8">
        <v>13</v>
      </c>
      <c r="E73" s="8">
        <v>2</v>
      </c>
      <c r="F73" s="8">
        <v>11</v>
      </c>
      <c r="G73" s="8">
        <v>2</v>
      </c>
      <c r="H73" s="10">
        <v>2</v>
      </c>
      <c r="I73" s="9">
        <v>17.21742194373752</v>
      </c>
      <c r="J73" s="9">
        <v>3.2073128451012107</v>
      </c>
    </row>
    <row r="74" spans="1:10" x14ac:dyDescent="0.35">
      <c r="A74" s="8" t="s">
        <v>75</v>
      </c>
      <c r="B74" s="9">
        <v>15.239372958880642</v>
      </c>
      <c r="C74" s="9">
        <v>31.581307715212866</v>
      </c>
      <c r="D74" s="8">
        <v>4</v>
      </c>
      <c r="E74" s="8">
        <v>1</v>
      </c>
      <c r="F74" s="8">
        <v>3</v>
      </c>
      <c r="G74" s="8">
        <v>1</v>
      </c>
      <c r="H74" s="10">
        <v>1</v>
      </c>
      <c r="I74" s="9">
        <v>35.749953804762299</v>
      </c>
      <c r="J74" s="9">
        <v>2.9609946047557143</v>
      </c>
    </row>
    <row r="75" spans="1:10" x14ac:dyDescent="0.35">
      <c r="A75" s="8" t="s">
        <v>76</v>
      </c>
      <c r="B75" s="9">
        <v>98.72463351622676</v>
      </c>
      <c r="C75" s="9">
        <v>204.59194998116163</v>
      </c>
      <c r="D75" s="8">
        <v>20</v>
      </c>
      <c r="E75" s="8">
        <v>16</v>
      </c>
      <c r="F75" s="8">
        <v>26</v>
      </c>
      <c r="G75" s="8">
        <v>13</v>
      </c>
      <c r="H75" s="10">
        <v>13</v>
      </c>
      <c r="I75" s="9">
        <v>-3.5868889855595003</v>
      </c>
      <c r="J75" s="9">
        <v>-4.2359846755105393</v>
      </c>
    </row>
    <row r="76" spans="1:10" x14ac:dyDescent="0.35">
      <c r="A76" s="8" t="s">
        <v>77</v>
      </c>
      <c r="B76" s="9">
        <v>32.199999999999996</v>
      </c>
      <c r="C76" s="9">
        <v>0</v>
      </c>
      <c r="D76" s="11">
        <v>9</v>
      </c>
      <c r="E76" s="8">
        <v>1</v>
      </c>
      <c r="F76" s="8">
        <v>7</v>
      </c>
      <c r="G76" s="8">
        <v>1</v>
      </c>
      <c r="H76" s="10">
        <v>1</v>
      </c>
      <c r="I76" s="9">
        <v>33.779572272739607</v>
      </c>
      <c r="J76" s="9">
        <v>4.202198792201945</v>
      </c>
    </row>
    <row r="77" spans="1:10" x14ac:dyDescent="0.35">
      <c r="A77" s="8" t="s">
        <v>78</v>
      </c>
      <c r="B77" s="9">
        <v>180</v>
      </c>
      <c r="C77" s="9">
        <v>247.15806037992678</v>
      </c>
      <c r="D77" s="8">
        <v>18</v>
      </c>
      <c r="E77" s="8">
        <v>7</v>
      </c>
      <c r="F77" s="8">
        <v>16</v>
      </c>
      <c r="G77" s="8">
        <v>6</v>
      </c>
      <c r="H77" s="10">
        <v>6</v>
      </c>
      <c r="I77" s="9">
        <v>0.30343346453450737</v>
      </c>
      <c r="J77" s="9">
        <v>3.9703439630823705</v>
      </c>
    </row>
    <row r="78" spans="1:10" x14ac:dyDescent="0.35">
      <c r="A78" s="8" t="s">
        <v>79</v>
      </c>
      <c r="B78" s="9">
        <v>658.27465368034427</v>
      </c>
      <c r="C78" s="9">
        <v>1364.1751832636514</v>
      </c>
      <c r="D78" s="8">
        <v>18</v>
      </c>
      <c r="E78" s="8">
        <v>6</v>
      </c>
      <c r="F78" s="8">
        <v>15</v>
      </c>
      <c r="G78" s="8">
        <v>4</v>
      </c>
      <c r="H78" s="10">
        <v>4</v>
      </c>
      <c r="I78" s="9">
        <v>3.7584105922697524</v>
      </c>
      <c r="J78" s="9">
        <v>2.8970907979845357</v>
      </c>
    </row>
    <row r="79" spans="1:10" x14ac:dyDescent="0.35">
      <c r="A79" s="8" t="s">
        <v>80</v>
      </c>
      <c r="B79" s="9">
        <v>5.4662968222071866</v>
      </c>
      <c r="C79" s="9">
        <v>11.32807776741331</v>
      </c>
      <c r="D79" s="8">
        <v>3</v>
      </c>
      <c r="E79" s="8">
        <v>1</v>
      </c>
      <c r="F79" s="8">
        <v>6</v>
      </c>
      <c r="G79" s="8">
        <v>1</v>
      </c>
      <c r="H79" s="10">
        <v>1</v>
      </c>
      <c r="I79" s="9">
        <v>30.824891369853628</v>
      </c>
      <c r="J79" s="9">
        <v>4.4657536191680656</v>
      </c>
    </row>
    <row r="80" spans="1:10" x14ac:dyDescent="0.35">
      <c r="A80" s="8" t="s">
        <v>81</v>
      </c>
      <c r="B80" s="9">
        <v>150</v>
      </c>
      <c r="C80" s="9">
        <v>205.96505031660564</v>
      </c>
      <c r="D80" s="8">
        <v>6</v>
      </c>
      <c r="E80" s="8">
        <v>1</v>
      </c>
      <c r="F80" s="8">
        <v>1</v>
      </c>
      <c r="G80" s="8">
        <v>1</v>
      </c>
      <c r="H80" s="10">
        <v>1</v>
      </c>
      <c r="I80" s="9">
        <v>37.435387342772167</v>
      </c>
      <c r="J80" s="9">
        <v>2.870069354131874</v>
      </c>
    </row>
    <row r="81" spans="1:10" x14ac:dyDescent="0.35">
      <c r="A81" s="8" t="s">
        <v>82</v>
      </c>
      <c r="B81" s="9">
        <v>73.64</v>
      </c>
      <c r="C81" s="9">
        <v>0</v>
      </c>
      <c r="D81" s="8">
        <v>12</v>
      </c>
      <c r="E81" s="8">
        <v>2</v>
      </c>
      <c r="F81" s="8">
        <v>11</v>
      </c>
      <c r="G81" s="8">
        <v>2</v>
      </c>
      <c r="H81" s="10">
        <v>2</v>
      </c>
      <c r="I81" s="9">
        <v>18.842753090284234</v>
      </c>
      <c r="J81" s="9">
        <v>2.9893683779019096</v>
      </c>
    </row>
    <row r="82" spans="1:10" x14ac:dyDescent="0.35">
      <c r="A82" s="8" t="s">
        <v>176</v>
      </c>
      <c r="B82" s="9">
        <v>49.699999999999996</v>
      </c>
      <c r="C82" s="9">
        <v>0</v>
      </c>
      <c r="D82" s="8">
        <v>1</v>
      </c>
      <c r="E82" s="8">
        <v>1</v>
      </c>
      <c r="F82" s="8">
        <v>1</v>
      </c>
      <c r="G82" s="8">
        <v>1</v>
      </c>
      <c r="H82" s="10">
        <v>1</v>
      </c>
      <c r="I82" s="9">
        <v>57.561443249027491</v>
      </c>
      <c r="J82" s="9">
        <v>2.7235775549639367</v>
      </c>
    </row>
    <row r="83" spans="1:10" x14ac:dyDescent="0.35">
      <c r="A83" s="8" t="s">
        <v>83</v>
      </c>
      <c r="B83" s="9">
        <v>33.095942578090785</v>
      </c>
      <c r="C83" s="9">
        <v>68.586361755429678</v>
      </c>
      <c r="D83" s="8">
        <v>4</v>
      </c>
      <c r="E83" s="8">
        <v>1</v>
      </c>
      <c r="F83" s="8">
        <v>3</v>
      </c>
      <c r="G83" s="8">
        <v>1</v>
      </c>
      <c r="H83" s="10">
        <v>1</v>
      </c>
      <c r="I83" s="9">
        <v>34.495005810849563</v>
      </c>
      <c r="J83" s="9">
        <v>2.9542421962853158</v>
      </c>
    </row>
    <row r="84" spans="1:10" x14ac:dyDescent="0.35">
      <c r="A84" s="8" t="s">
        <v>84</v>
      </c>
      <c r="B84" s="9">
        <v>12.257756510403995</v>
      </c>
      <c r="C84" s="9">
        <v>25.402356205714696</v>
      </c>
      <c r="D84" s="8">
        <v>4</v>
      </c>
      <c r="E84" s="8">
        <v>1</v>
      </c>
      <c r="F84" s="8">
        <v>3</v>
      </c>
      <c r="G84" s="8">
        <v>1</v>
      </c>
      <c r="H84" s="10">
        <v>1</v>
      </c>
      <c r="I84" s="9">
        <v>34.502197712483586</v>
      </c>
      <c r="J84" s="9">
        <v>2.9542421962853158</v>
      </c>
    </row>
    <row r="85" spans="1:10" x14ac:dyDescent="0.35">
      <c r="A85" s="8" t="s">
        <v>85</v>
      </c>
      <c r="B85" s="9">
        <v>51.03</v>
      </c>
      <c r="C85" s="9">
        <v>0</v>
      </c>
      <c r="D85" s="8">
        <v>12</v>
      </c>
      <c r="E85" s="8">
        <v>2</v>
      </c>
      <c r="F85" s="8">
        <v>10</v>
      </c>
      <c r="G85" s="8">
        <v>2</v>
      </c>
      <c r="H85" s="10">
        <v>2</v>
      </c>
      <c r="I85" s="9">
        <v>22.872039338489426</v>
      </c>
      <c r="J85" s="9">
        <v>2.9918189868377878</v>
      </c>
    </row>
    <row r="86" spans="1:10" x14ac:dyDescent="0.35">
      <c r="A86" s="8" t="s">
        <v>86</v>
      </c>
      <c r="B86" s="9">
        <v>51.03</v>
      </c>
      <c r="C86" s="9">
        <v>0</v>
      </c>
      <c r="D86" s="8">
        <v>12</v>
      </c>
      <c r="E86" s="8">
        <v>2</v>
      </c>
      <c r="F86" s="8">
        <v>10</v>
      </c>
      <c r="G86" s="8">
        <v>2</v>
      </c>
      <c r="H86" s="10">
        <v>2</v>
      </c>
      <c r="I86" s="9">
        <v>22.872039338489426</v>
      </c>
      <c r="J86" s="9">
        <v>2.9918189868377878</v>
      </c>
    </row>
    <row r="87" spans="1:10" x14ac:dyDescent="0.35">
      <c r="A87" s="8" t="s">
        <v>185</v>
      </c>
      <c r="B87" s="9">
        <v>33.949999999999996</v>
      </c>
      <c r="C87" s="9">
        <v>0</v>
      </c>
      <c r="D87" s="8">
        <v>6</v>
      </c>
      <c r="E87" s="8">
        <v>1</v>
      </c>
      <c r="F87" s="8">
        <v>1</v>
      </c>
      <c r="G87" s="8">
        <v>1</v>
      </c>
      <c r="H87" s="10">
        <v>1</v>
      </c>
      <c r="I87" s="9">
        <v>37.211616654277414</v>
      </c>
      <c r="J87" s="9">
        <v>2.5884609053530783</v>
      </c>
    </row>
    <row r="88" spans="1:10" x14ac:dyDescent="0.35">
      <c r="A88" s="8" t="s">
        <v>87</v>
      </c>
      <c r="B88" s="9">
        <v>49</v>
      </c>
      <c r="C88" s="9">
        <v>0</v>
      </c>
      <c r="D88" s="8">
        <v>2</v>
      </c>
      <c r="E88" s="8">
        <v>1</v>
      </c>
      <c r="F88" s="8">
        <v>1</v>
      </c>
      <c r="G88" s="8">
        <v>1</v>
      </c>
      <c r="H88" s="10">
        <v>1</v>
      </c>
      <c r="I88" s="9">
        <v>48.380221961930516</v>
      </c>
      <c r="J88" s="9">
        <v>2.8360356209568467</v>
      </c>
    </row>
    <row r="89" spans="1:10" x14ac:dyDescent="0.35">
      <c r="A89" s="8" t="s">
        <v>88</v>
      </c>
      <c r="B89" s="9">
        <v>1946.0666935521567</v>
      </c>
      <c r="C89" s="9">
        <v>1546.1109777099864</v>
      </c>
      <c r="D89" s="8">
        <v>21</v>
      </c>
      <c r="E89" s="8">
        <v>15</v>
      </c>
      <c r="F89" s="8">
        <v>24</v>
      </c>
      <c r="G89" s="8">
        <v>11</v>
      </c>
      <c r="H89" s="10">
        <v>11</v>
      </c>
      <c r="I89" s="9">
        <v>3.2918961095852115</v>
      </c>
      <c r="J89" s="9">
        <v>-4.1372450473205955</v>
      </c>
    </row>
    <row r="90" spans="1:10" x14ac:dyDescent="0.35">
      <c r="A90" s="8" t="s">
        <v>89</v>
      </c>
      <c r="B90" s="9">
        <v>132.84757731545952</v>
      </c>
      <c r="C90" s="9">
        <v>275.30661725652953</v>
      </c>
      <c r="D90" s="8">
        <v>17</v>
      </c>
      <c r="E90" s="8">
        <v>10</v>
      </c>
      <c r="F90" s="8">
        <v>18</v>
      </c>
      <c r="G90" s="8">
        <v>7</v>
      </c>
      <c r="H90" s="10">
        <v>7</v>
      </c>
      <c r="I90" s="9">
        <v>-0.98850642045995507</v>
      </c>
      <c r="J90" s="9">
        <v>1.1722655092821128</v>
      </c>
    </row>
    <row r="91" spans="1:10" x14ac:dyDescent="0.35">
      <c r="A91" s="8" t="s">
        <v>90</v>
      </c>
      <c r="B91" s="9">
        <v>66.009999999999991</v>
      </c>
      <c r="C91" s="9">
        <v>0</v>
      </c>
      <c r="D91" s="8">
        <v>3</v>
      </c>
      <c r="E91" s="8">
        <v>1</v>
      </c>
      <c r="F91" s="8">
        <v>5</v>
      </c>
      <c r="G91" s="8">
        <v>1</v>
      </c>
      <c r="H91" s="10">
        <v>1</v>
      </c>
      <c r="I91" s="9">
        <v>30.749469347833642</v>
      </c>
      <c r="J91" s="9">
        <v>3.0645447257368792</v>
      </c>
    </row>
    <row r="92" spans="1:10" x14ac:dyDescent="0.35">
      <c r="A92" s="8" t="s">
        <v>91</v>
      </c>
      <c r="B92" s="9">
        <v>66.009999999999991</v>
      </c>
      <c r="C92" s="9">
        <v>0</v>
      </c>
      <c r="D92" s="8">
        <v>3</v>
      </c>
      <c r="E92" s="8">
        <v>1</v>
      </c>
      <c r="F92" s="8">
        <v>5</v>
      </c>
      <c r="G92" s="8">
        <v>1</v>
      </c>
      <c r="H92" s="10">
        <v>1</v>
      </c>
      <c r="I92" s="9">
        <v>30.404685188988218</v>
      </c>
      <c r="J92" s="9">
        <v>3.013791933082242</v>
      </c>
    </row>
    <row r="93" spans="1:10" x14ac:dyDescent="0.35">
      <c r="A93" s="8" t="s">
        <v>92</v>
      </c>
      <c r="B93" s="9">
        <v>39.75488597968863</v>
      </c>
      <c r="C93" s="9">
        <v>82.386020126642265</v>
      </c>
      <c r="D93" s="8">
        <v>10</v>
      </c>
      <c r="E93" s="8">
        <v>2</v>
      </c>
      <c r="F93" s="8">
        <v>9</v>
      </c>
      <c r="G93" s="8">
        <v>2</v>
      </c>
      <c r="H93" s="10">
        <v>2</v>
      </c>
      <c r="I93" s="9">
        <v>22.898651835853158</v>
      </c>
      <c r="J93" s="9">
        <v>2.8894662974607015</v>
      </c>
    </row>
    <row r="94" spans="1:10" x14ac:dyDescent="0.35">
      <c r="A94" s="8" t="s">
        <v>93</v>
      </c>
      <c r="B94" s="9">
        <v>23.355995513067072</v>
      </c>
      <c r="C94" s="9">
        <v>48.401786824402329</v>
      </c>
      <c r="D94" s="8">
        <v>16</v>
      </c>
      <c r="E94" s="8">
        <v>3</v>
      </c>
      <c r="F94" s="8">
        <v>13</v>
      </c>
      <c r="G94" s="8">
        <v>3</v>
      </c>
      <c r="H94" s="10">
        <v>3</v>
      </c>
      <c r="I94" s="9">
        <v>7.228164940043289</v>
      </c>
      <c r="J94" s="9">
        <v>4.1985235834622268</v>
      </c>
    </row>
    <row r="95" spans="1:10" x14ac:dyDescent="0.35">
      <c r="A95" s="8" t="s">
        <v>94</v>
      </c>
      <c r="B95" s="9">
        <v>23.355995513067072</v>
      </c>
      <c r="C95" s="9">
        <v>48.401786824402329</v>
      </c>
      <c r="D95" s="8">
        <v>16</v>
      </c>
      <c r="E95" s="8">
        <v>3</v>
      </c>
      <c r="F95" s="8">
        <v>13</v>
      </c>
      <c r="G95" s="8">
        <v>3</v>
      </c>
      <c r="H95" s="10">
        <v>3</v>
      </c>
      <c r="I95" s="9">
        <v>7.228164940043289</v>
      </c>
      <c r="J95" s="9">
        <v>4.1855670158298688</v>
      </c>
    </row>
    <row r="96" spans="1:10" x14ac:dyDescent="0.35">
      <c r="A96" s="8" t="s">
        <v>95</v>
      </c>
      <c r="B96" s="9">
        <v>69.929999999999993</v>
      </c>
      <c r="C96" s="9">
        <v>0</v>
      </c>
      <c r="D96" s="8">
        <v>10</v>
      </c>
      <c r="E96" s="8">
        <v>2</v>
      </c>
      <c r="F96" s="8">
        <v>10</v>
      </c>
      <c r="G96" s="8">
        <v>2</v>
      </c>
      <c r="H96" s="10">
        <v>2</v>
      </c>
      <c r="I96" s="9">
        <v>26.374817717887421</v>
      </c>
      <c r="J96" s="9">
        <v>2.4917154416549661</v>
      </c>
    </row>
    <row r="97" spans="1:10" x14ac:dyDescent="0.35">
      <c r="A97" s="8" t="s">
        <v>96</v>
      </c>
      <c r="B97" s="9">
        <v>87.5</v>
      </c>
      <c r="C97" s="9">
        <v>0</v>
      </c>
      <c r="D97" s="8">
        <v>14</v>
      </c>
      <c r="E97" s="8">
        <v>2</v>
      </c>
      <c r="F97" s="8">
        <v>12</v>
      </c>
      <c r="G97" s="8">
        <v>2</v>
      </c>
      <c r="H97" s="10">
        <v>2</v>
      </c>
      <c r="I97" s="9">
        <v>15.773786651739462</v>
      </c>
      <c r="J97" s="9">
        <v>2.9192849304751167</v>
      </c>
    </row>
    <row r="98" spans="1:10" x14ac:dyDescent="0.35">
      <c r="A98" s="8" t="s">
        <v>97</v>
      </c>
      <c r="B98" s="9">
        <v>153.75</v>
      </c>
      <c r="C98" s="9">
        <v>34.25885336932874</v>
      </c>
      <c r="D98" s="8">
        <v>15</v>
      </c>
      <c r="E98" s="8">
        <v>3</v>
      </c>
      <c r="F98" s="8">
        <v>12</v>
      </c>
      <c r="G98" s="8">
        <v>4</v>
      </c>
      <c r="H98" s="10">
        <v>4</v>
      </c>
      <c r="I98" s="9">
        <v>13.238075374157752</v>
      </c>
      <c r="J98" s="9">
        <v>2.8473077891298302</v>
      </c>
    </row>
    <row r="99" spans="1:10" x14ac:dyDescent="0.35">
      <c r="A99" s="8" t="s">
        <v>98</v>
      </c>
      <c r="B99" s="9">
        <v>1025.95</v>
      </c>
      <c r="C99" s="9">
        <v>828.66605244047673</v>
      </c>
      <c r="D99" s="8">
        <v>16</v>
      </c>
      <c r="E99" s="8">
        <v>3</v>
      </c>
      <c r="F99" s="8">
        <v>13</v>
      </c>
      <c r="G99" s="8">
        <v>3</v>
      </c>
      <c r="H99" s="10">
        <v>3</v>
      </c>
      <c r="I99" s="9">
        <v>7.9020553134234328</v>
      </c>
      <c r="J99" s="9">
        <v>3.9613392318228682</v>
      </c>
    </row>
    <row r="100" spans="1:10" x14ac:dyDescent="0.35">
      <c r="A100" s="8" t="s">
        <v>99</v>
      </c>
      <c r="B100" s="9">
        <v>298.54999999999995</v>
      </c>
      <c r="C100" s="9">
        <v>0</v>
      </c>
      <c r="D100" s="8">
        <v>18</v>
      </c>
      <c r="E100" s="8">
        <v>5</v>
      </c>
      <c r="F100" s="8">
        <v>15</v>
      </c>
      <c r="G100" s="8">
        <v>5</v>
      </c>
      <c r="H100" s="10">
        <v>5</v>
      </c>
      <c r="I100" s="9">
        <v>2.3355769876479697</v>
      </c>
      <c r="J100" s="9">
        <v>4.9208054485462327</v>
      </c>
    </row>
    <row r="101" spans="1:10" x14ac:dyDescent="0.35">
      <c r="A101" s="8" t="s">
        <v>100</v>
      </c>
      <c r="B101" s="9">
        <v>2602.8000000000002</v>
      </c>
      <c r="C101" s="9">
        <v>1647.7204025328451</v>
      </c>
      <c r="D101" s="8">
        <v>16</v>
      </c>
      <c r="E101" s="8">
        <v>4</v>
      </c>
      <c r="F101" s="8">
        <v>14</v>
      </c>
      <c r="G101" s="8">
        <v>4</v>
      </c>
      <c r="H101" s="10">
        <v>4</v>
      </c>
      <c r="I101" s="9">
        <v>7.3549869908164425</v>
      </c>
      <c r="J101" s="9">
        <v>2.5008581124766303</v>
      </c>
    </row>
    <row r="102" spans="1:10" x14ac:dyDescent="0.35">
      <c r="A102" s="8" t="s">
        <v>101</v>
      </c>
      <c r="B102" s="9">
        <v>9.9387214949221576</v>
      </c>
      <c r="C102" s="9">
        <v>20.596505031660566</v>
      </c>
      <c r="D102" s="8">
        <v>17</v>
      </c>
      <c r="E102" s="8">
        <v>9</v>
      </c>
      <c r="F102" s="8">
        <v>16</v>
      </c>
      <c r="G102" s="8">
        <v>7</v>
      </c>
      <c r="H102" s="10">
        <v>7</v>
      </c>
      <c r="I102" s="9">
        <v>-0.51103417312041943</v>
      </c>
      <c r="J102" s="9">
        <v>4.9545271107268869</v>
      </c>
    </row>
    <row r="103" spans="1:10" x14ac:dyDescent="0.35">
      <c r="A103" s="8" t="s">
        <v>102</v>
      </c>
      <c r="B103" s="9">
        <v>901.85</v>
      </c>
      <c r="C103" s="9">
        <v>728.42972795306196</v>
      </c>
      <c r="D103" s="8">
        <v>19</v>
      </c>
      <c r="E103" s="8">
        <v>17</v>
      </c>
      <c r="F103" s="8">
        <v>26</v>
      </c>
      <c r="G103" s="8">
        <v>14</v>
      </c>
      <c r="H103" s="10">
        <v>14</v>
      </c>
      <c r="I103" s="9">
        <v>-4.9904221139931844</v>
      </c>
      <c r="J103" s="9">
        <v>-0.6021606877422323</v>
      </c>
    </row>
    <row r="104" spans="1:10" x14ac:dyDescent="0.35">
      <c r="A104" s="8" t="s">
        <v>103</v>
      </c>
      <c r="B104" s="9">
        <v>850</v>
      </c>
      <c r="C104" s="9">
        <v>686.55016772201884</v>
      </c>
      <c r="D104" s="8">
        <v>10</v>
      </c>
      <c r="E104" s="8">
        <v>2</v>
      </c>
      <c r="F104" s="8">
        <v>10</v>
      </c>
      <c r="G104" s="8">
        <v>2</v>
      </c>
      <c r="H104" s="10">
        <v>2</v>
      </c>
      <c r="I104" s="9">
        <v>23.924649531449678</v>
      </c>
      <c r="J104" s="9">
        <v>3.3217944221965774</v>
      </c>
    </row>
    <row r="105" spans="1:10" x14ac:dyDescent="0.35">
      <c r="A105" s="8" t="s">
        <v>104</v>
      </c>
      <c r="B105" s="9">
        <v>420.07662851870987</v>
      </c>
      <c r="C105" s="9">
        <v>870.54561267151985</v>
      </c>
      <c r="D105" s="8">
        <v>18</v>
      </c>
      <c r="E105" s="8">
        <v>5</v>
      </c>
      <c r="F105" s="8">
        <v>15</v>
      </c>
      <c r="G105" s="8">
        <v>5</v>
      </c>
      <c r="H105" s="10">
        <v>5</v>
      </c>
      <c r="I105" s="9">
        <v>2.1790948142879176</v>
      </c>
      <c r="J105" s="9">
        <v>4.4760759131961034</v>
      </c>
    </row>
    <row r="106" spans="1:10" x14ac:dyDescent="0.35">
      <c r="A106" s="8" t="s">
        <v>105</v>
      </c>
      <c r="B106" s="9">
        <v>51.350061057097818</v>
      </c>
      <c r="C106" s="9">
        <v>106.41527599691291</v>
      </c>
      <c r="D106" s="8">
        <v>16</v>
      </c>
      <c r="E106" s="8">
        <v>4</v>
      </c>
      <c r="F106" s="8">
        <v>14</v>
      </c>
      <c r="G106" s="8">
        <v>4</v>
      </c>
      <c r="H106" s="10">
        <v>4</v>
      </c>
      <c r="I106" s="9">
        <v>8.9691226647758917</v>
      </c>
      <c r="J106" s="9">
        <v>2.6036590284354402</v>
      </c>
    </row>
    <row r="107" spans="1:10" x14ac:dyDescent="0.35">
      <c r="A107" s="8" t="s">
        <v>106</v>
      </c>
      <c r="B107" s="9">
        <v>6.6258143299481054</v>
      </c>
      <c r="C107" s="9">
        <v>13.731003354440377</v>
      </c>
      <c r="D107" s="8">
        <v>4</v>
      </c>
      <c r="E107" s="8">
        <v>1</v>
      </c>
      <c r="F107" s="8">
        <v>3</v>
      </c>
      <c r="G107" s="8">
        <v>1</v>
      </c>
      <c r="H107" s="10">
        <v>1</v>
      </c>
      <c r="I107" s="9">
        <v>34.495005810849506</v>
      </c>
      <c r="J107" s="9">
        <v>3.5655538351766913</v>
      </c>
    </row>
    <row r="108" spans="1:10" x14ac:dyDescent="0.35">
      <c r="A108" s="8" t="s">
        <v>107</v>
      </c>
      <c r="B108" s="9">
        <v>532.38418141133025</v>
      </c>
      <c r="C108" s="9">
        <v>1103.2861195292842</v>
      </c>
      <c r="D108" s="8">
        <v>18</v>
      </c>
      <c r="E108" s="8">
        <v>5</v>
      </c>
      <c r="F108" s="8">
        <v>16</v>
      </c>
      <c r="G108" s="8">
        <v>5</v>
      </c>
      <c r="H108" s="10">
        <v>5</v>
      </c>
      <c r="I108" s="9">
        <v>1.2465141636691202</v>
      </c>
      <c r="J108" s="9">
        <v>4.3015351524607217</v>
      </c>
    </row>
    <row r="109" spans="1:10" x14ac:dyDescent="0.35">
      <c r="A109" s="8" t="s">
        <v>108</v>
      </c>
      <c r="B109" s="9">
        <v>24.95</v>
      </c>
      <c r="C109" s="9">
        <v>34.25885336932874</v>
      </c>
      <c r="D109" s="8">
        <v>21</v>
      </c>
      <c r="E109" s="8">
        <v>15</v>
      </c>
      <c r="F109" s="8">
        <v>24</v>
      </c>
      <c r="G109" s="8">
        <v>11</v>
      </c>
      <c r="H109" s="10">
        <v>11</v>
      </c>
      <c r="I109" s="9">
        <v>3.2241439873943802</v>
      </c>
      <c r="J109" s="9">
        <v>-4.9186763693687263</v>
      </c>
    </row>
    <row r="110" spans="1:10" x14ac:dyDescent="0.35">
      <c r="A110" s="8" t="s">
        <v>109</v>
      </c>
      <c r="B110" s="9">
        <v>24.95</v>
      </c>
      <c r="C110" s="9">
        <v>34.25885336932874</v>
      </c>
      <c r="D110" s="8">
        <v>18</v>
      </c>
      <c r="E110" s="8">
        <v>6</v>
      </c>
      <c r="F110" s="8">
        <v>15</v>
      </c>
      <c r="G110" s="8">
        <v>6</v>
      </c>
      <c r="H110" s="10">
        <v>6</v>
      </c>
      <c r="I110" s="9">
        <v>4.3111130286622847</v>
      </c>
      <c r="J110" s="9">
        <v>2.2660946397337494</v>
      </c>
    </row>
    <row r="111" spans="1:10" x14ac:dyDescent="0.35">
      <c r="A111" s="8" t="s">
        <v>110</v>
      </c>
      <c r="B111" s="9">
        <v>159.6</v>
      </c>
      <c r="C111" s="9">
        <v>0</v>
      </c>
      <c r="D111" s="8">
        <v>12</v>
      </c>
      <c r="E111" s="8">
        <v>2</v>
      </c>
      <c r="F111" s="8">
        <v>10</v>
      </c>
      <c r="G111" s="8">
        <v>2</v>
      </c>
      <c r="H111" s="10">
        <v>2</v>
      </c>
      <c r="I111" s="9">
        <v>22.396965191968452</v>
      </c>
      <c r="J111" s="9">
        <v>2.9918189868377469</v>
      </c>
    </row>
    <row r="112" spans="1:10" x14ac:dyDescent="0.35">
      <c r="A112" s="8" t="s">
        <v>111</v>
      </c>
      <c r="B112" s="9">
        <v>1942.8969869085988</v>
      </c>
      <c r="C112" s="9">
        <v>782.66719120310142</v>
      </c>
      <c r="D112" s="8">
        <v>18</v>
      </c>
      <c r="E112" s="8">
        <v>5</v>
      </c>
      <c r="F112" s="8">
        <v>15</v>
      </c>
      <c r="G112" s="8">
        <v>5</v>
      </c>
      <c r="H112" s="10">
        <v>5</v>
      </c>
      <c r="I112" s="9">
        <v>2.2418621605244566</v>
      </c>
      <c r="J112" s="9">
        <v>4.4877229581780345</v>
      </c>
    </row>
    <row r="113" spans="1:10" x14ac:dyDescent="0.35">
      <c r="A113" s="8" t="s">
        <v>112</v>
      </c>
      <c r="B113" s="9">
        <v>863.0123164757407</v>
      </c>
      <c r="C113" s="9">
        <v>1788.4631869158591</v>
      </c>
      <c r="D113" s="8">
        <v>21</v>
      </c>
      <c r="E113" s="8">
        <v>15</v>
      </c>
      <c r="F113" s="8">
        <v>24</v>
      </c>
      <c r="G113" s="8">
        <v>11</v>
      </c>
      <c r="H113" s="10">
        <v>11</v>
      </c>
      <c r="I113" s="9">
        <v>2.956853315861109</v>
      </c>
      <c r="J113" s="9">
        <v>-4.1771811976432582</v>
      </c>
    </row>
    <row r="114" spans="1:10" x14ac:dyDescent="0.35">
      <c r="A114" s="8" t="s">
        <v>113</v>
      </c>
      <c r="B114" s="9">
        <v>6.6258143299481054</v>
      </c>
      <c r="C114" s="9">
        <v>13.731003354440377</v>
      </c>
      <c r="D114" s="8">
        <v>6</v>
      </c>
      <c r="E114" s="8">
        <v>1</v>
      </c>
      <c r="F114" s="8">
        <v>1</v>
      </c>
      <c r="G114" s="8">
        <v>1</v>
      </c>
      <c r="H114" s="10">
        <v>1</v>
      </c>
      <c r="I114" s="9">
        <v>37.788106992037527</v>
      </c>
      <c r="J114" s="9">
        <v>3.2664548438781722</v>
      </c>
    </row>
    <row r="115" spans="1:10" x14ac:dyDescent="0.35">
      <c r="A115" s="8" t="s">
        <v>177</v>
      </c>
      <c r="B115" s="9">
        <v>61.88</v>
      </c>
      <c r="C115" s="9">
        <v>0</v>
      </c>
      <c r="D115" s="8">
        <v>13</v>
      </c>
      <c r="E115" s="8">
        <v>2</v>
      </c>
      <c r="F115" s="8">
        <v>11</v>
      </c>
      <c r="G115" s="8">
        <v>2</v>
      </c>
      <c r="H115" s="10">
        <v>2</v>
      </c>
      <c r="I115" s="9">
        <v>18.842753090284234</v>
      </c>
      <c r="J115" s="9">
        <v>2.9893683779019011</v>
      </c>
    </row>
    <row r="116" spans="1:10" x14ac:dyDescent="0.35">
      <c r="A116" s="8" t="s">
        <v>114</v>
      </c>
      <c r="B116" s="9">
        <v>94.417854201760505</v>
      </c>
      <c r="C116" s="9">
        <v>195.66679780077536</v>
      </c>
      <c r="D116" s="8">
        <v>16</v>
      </c>
      <c r="E116" s="8">
        <v>3</v>
      </c>
      <c r="F116" s="8">
        <v>13</v>
      </c>
      <c r="G116" s="8">
        <v>3</v>
      </c>
      <c r="H116" s="10">
        <v>3</v>
      </c>
      <c r="I116" s="9">
        <v>7.228164940043289</v>
      </c>
      <c r="J116" s="9">
        <v>4.117009636810308</v>
      </c>
    </row>
    <row r="117" spans="1:10" x14ac:dyDescent="0.35">
      <c r="A117" s="8" t="s">
        <v>115</v>
      </c>
      <c r="B117" s="9">
        <v>299.81809843015179</v>
      </c>
      <c r="C117" s="9">
        <v>621.32790178842708</v>
      </c>
      <c r="D117" s="8">
        <v>19</v>
      </c>
      <c r="E117" s="8">
        <v>18</v>
      </c>
      <c r="F117" s="8">
        <v>27</v>
      </c>
      <c r="G117" s="8">
        <v>14</v>
      </c>
      <c r="H117" s="10">
        <v>14</v>
      </c>
      <c r="I117" s="9">
        <v>-6.0516851609134905</v>
      </c>
      <c r="J117" s="9">
        <v>-0.74735192796305994</v>
      </c>
    </row>
    <row r="118" spans="1:10" x14ac:dyDescent="0.35">
      <c r="A118" s="8" t="s">
        <v>116</v>
      </c>
      <c r="B118" s="9">
        <v>593.6</v>
      </c>
      <c r="C118" s="9">
        <v>0</v>
      </c>
      <c r="D118" s="8">
        <v>18</v>
      </c>
      <c r="E118" s="8">
        <v>10</v>
      </c>
      <c r="F118" s="8">
        <v>18</v>
      </c>
      <c r="G118" s="8">
        <v>9</v>
      </c>
      <c r="H118" s="10">
        <v>9</v>
      </c>
      <c r="I118" s="9">
        <v>4.750573606718012</v>
      </c>
      <c r="J118" s="9">
        <v>-1.8738426127998022</v>
      </c>
    </row>
    <row r="119" spans="1:10" x14ac:dyDescent="0.35">
      <c r="A119" s="8" t="s">
        <v>117</v>
      </c>
      <c r="B119" s="9">
        <v>15.570663675378048</v>
      </c>
      <c r="C119" s="9">
        <v>32.267857882934884</v>
      </c>
      <c r="D119" s="8">
        <v>3</v>
      </c>
      <c r="E119" s="8">
        <v>1</v>
      </c>
      <c r="F119" s="8">
        <v>6</v>
      </c>
      <c r="G119" s="8">
        <v>1</v>
      </c>
      <c r="H119" s="10">
        <v>1</v>
      </c>
      <c r="I119" s="9">
        <v>30.824891369853628</v>
      </c>
      <c r="J119" s="9">
        <v>4.4657536191680656</v>
      </c>
    </row>
    <row r="120" spans="1:10" x14ac:dyDescent="0.35">
      <c r="A120" s="8" t="s">
        <v>118</v>
      </c>
      <c r="B120" s="9">
        <v>5.6319421804558898</v>
      </c>
      <c r="C120" s="9">
        <v>11.671352851274319</v>
      </c>
      <c r="D120" s="8">
        <v>6</v>
      </c>
      <c r="E120" s="8">
        <v>1</v>
      </c>
      <c r="F120" s="8">
        <v>1</v>
      </c>
      <c r="G120" s="8">
        <v>1</v>
      </c>
      <c r="H120" s="10">
        <v>1</v>
      </c>
      <c r="I120" s="9">
        <v>40.313627274395209</v>
      </c>
      <c r="J120" s="9">
        <v>3.2663476699090546</v>
      </c>
    </row>
    <row r="121" spans="1:10" x14ac:dyDescent="0.35">
      <c r="A121" s="8" t="s">
        <v>119</v>
      </c>
      <c r="B121" s="9">
        <v>5.6319421804558898</v>
      </c>
      <c r="C121" s="9">
        <v>11.671352851274319</v>
      </c>
      <c r="D121" s="8">
        <v>6</v>
      </c>
      <c r="E121" s="8">
        <v>1</v>
      </c>
      <c r="F121" s="8">
        <v>1</v>
      </c>
      <c r="G121" s="8">
        <v>1</v>
      </c>
      <c r="H121" s="10">
        <v>1</v>
      </c>
      <c r="I121" s="9">
        <v>40.313627274395202</v>
      </c>
      <c r="J121" s="9">
        <v>3.2663476699090337</v>
      </c>
    </row>
    <row r="122" spans="1:10" x14ac:dyDescent="0.35">
      <c r="A122" s="8" t="s">
        <v>120</v>
      </c>
      <c r="B122" s="9">
        <v>51.099999999999994</v>
      </c>
      <c r="C122" s="9">
        <v>0</v>
      </c>
      <c r="D122" s="8">
        <v>12</v>
      </c>
      <c r="E122" s="8">
        <v>2</v>
      </c>
      <c r="F122" s="8">
        <v>10</v>
      </c>
      <c r="G122" s="8">
        <v>2</v>
      </c>
      <c r="H122" s="10">
        <v>2</v>
      </c>
      <c r="I122" s="9">
        <v>22.396965191968452</v>
      </c>
      <c r="J122" s="9">
        <v>2.9918189868377469</v>
      </c>
    </row>
    <row r="123" spans="1:10" x14ac:dyDescent="0.35">
      <c r="A123" s="8" t="s">
        <v>121</v>
      </c>
      <c r="B123" s="9">
        <v>304.78745917761285</v>
      </c>
      <c r="C123" s="9">
        <v>631.62615430425728</v>
      </c>
      <c r="D123" s="8">
        <v>20</v>
      </c>
      <c r="E123" s="8">
        <v>16</v>
      </c>
      <c r="F123" s="8">
        <v>26</v>
      </c>
      <c r="G123" s="8">
        <v>13</v>
      </c>
      <c r="H123" s="10">
        <v>13</v>
      </c>
      <c r="I123" s="9">
        <v>-3.4796155636818225</v>
      </c>
      <c r="J123" s="9">
        <v>-3.9236700786673904</v>
      </c>
    </row>
    <row r="124" spans="1:10" x14ac:dyDescent="0.35">
      <c r="A124" s="8" t="s">
        <v>122</v>
      </c>
      <c r="B124" s="9">
        <v>461.99999999999994</v>
      </c>
      <c r="C124" s="9">
        <v>0</v>
      </c>
      <c r="D124" s="8">
        <v>16</v>
      </c>
      <c r="E124" s="8">
        <v>4</v>
      </c>
      <c r="F124" s="8">
        <v>14</v>
      </c>
      <c r="G124" s="8">
        <v>4</v>
      </c>
      <c r="H124" s="10">
        <v>4</v>
      </c>
      <c r="I124" s="9">
        <v>7.2211090743854136</v>
      </c>
      <c r="J124" s="9">
        <v>2.4947251861188149</v>
      </c>
    </row>
    <row r="125" spans="1:10" x14ac:dyDescent="0.35">
      <c r="A125" s="8" t="s">
        <v>178</v>
      </c>
      <c r="B125" s="9">
        <v>77.699999999999989</v>
      </c>
      <c r="C125" s="9">
        <v>0</v>
      </c>
      <c r="D125" s="8">
        <v>13</v>
      </c>
      <c r="E125" s="8">
        <v>2</v>
      </c>
      <c r="F125" s="8">
        <v>11</v>
      </c>
      <c r="G125" s="8">
        <v>2</v>
      </c>
      <c r="H125" s="10">
        <v>2</v>
      </c>
      <c r="I125" s="9">
        <v>18.842753090284234</v>
      </c>
      <c r="J125" s="9">
        <v>2.9893683779019011</v>
      </c>
    </row>
    <row r="126" spans="1:10" x14ac:dyDescent="0.35">
      <c r="A126" s="8" t="s">
        <v>179</v>
      </c>
      <c r="B126" s="9">
        <v>17.5</v>
      </c>
      <c r="C126" s="9">
        <v>0</v>
      </c>
      <c r="D126" s="8">
        <v>4</v>
      </c>
      <c r="E126" s="8">
        <v>1</v>
      </c>
      <c r="F126" s="8">
        <v>3</v>
      </c>
      <c r="G126" s="8">
        <v>1</v>
      </c>
      <c r="H126" s="10">
        <v>1</v>
      </c>
      <c r="I126" s="9">
        <v>34.494581697007305</v>
      </c>
      <c r="J126" s="9">
        <v>2.9542421962852741</v>
      </c>
    </row>
    <row r="127" spans="1:10" x14ac:dyDescent="0.35">
      <c r="A127" s="8" t="s">
        <v>123</v>
      </c>
      <c r="B127" s="9">
        <v>45.5</v>
      </c>
      <c r="C127" s="9">
        <v>0</v>
      </c>
      <c r="D127" s="8">
        <v>4</v>
      </c>
      <c r="E127" s="8">
        <v>1</v>
      </c>
      <c r="F127" s="8">
        <v>3</v>
      </c>
      <c r="G127" s="8">
        <v>1</v>
      </c>
      <c r="H127" s="10">
        <v>1</v>
      </c>
      <c r="I127" s="9">
        <v>34.49482478682252</v>
      </c>
      <c r="J127" s="9">
        <v>2.9542421962852798</v>
      </c>
    </row>
    <row r="128" spans="1:10" x14ac:dyDescent="0.35">
      <c r="A128" s="8" t="s">
        <v>124</v>
      </c>
      <c r="B128" s="9">
        <v>17.5</v>
      </c>
      <c r="C128" s="9">
        <v>0</v>
      </c>
      <c r="D128" s="8">
        <v>14</v>
      </c>
      <c r="E128" s="8">
        <v>2</v>
      </c>
      <c r="F128" s="8">
        <v>12</v>
      </c>
      <c r="G128" s="8">
        <v>2</v>
      </c>
      <c r="H128" s="10">
        <v>2</v>
      </c>
      <c r="I128" s="9">
        <v>15.773786651739462</v>
      </c>
      <c r="J128" s="9">
        <v>2.9192849304751167</v>
      </c>
    </row>
    <row r="129" spans="1:10" x14ac:dyDescent="0.35">
      <c r="A129" s="8" t="s">
        <v>125</v>
      </c>
      <c r="B129" s="9">
        <v>3.0909423849207913</v>
      </c>
      <c r="C129" s="9">
        <v>6.4055130648464358</v>
      </c>
      <c r="D129" s="8">
        <v>6</v>
      </c>
      <c r="E129" s="8">
        <v>1</v>
      </c>
      <c r="F129" s="8">
        <v>1</v>
      </c>
      <c r="G129" s="8">
        <v>1</v>
      </c>
      <c r="H129" s="10">
        <v>1</v>
      </c>
      <c r="I129" s="9">
        <v>40.31362727439528</v>
      </c>
      <c r="J129" s="9">
        <v>3.2663476699090159</v>
      </c>
    </row>
    <row r="130" spans="1:10" x14ac:dyDescent="0.35">
      <c r="A130" s="8" t="s">
        <v>126</v>
      </c>
      <c r="B130" s="9">
        <v>3.0909423849207913</v>
      </c>
      <c r="C130" s="9">
        <v>6.4055130648464358</v>
      </c>
      <c r="D130" s="8">
        <v>6</v>
      </c>
      <c r="E130" s="8">
        <v>1</v>
      </c>
      <c r="F130" s="8">
        <v>1</v>
      </c>
      <c r="G130" s="8">
        <v>1</v>
      </c>
      <c r="H130" s="10">
        <v>1</v>
      </c>
      <c r="I130" s="9">
        <v>40.313627274395316</v>
      </c>
      <c r="J130" s="9">
        <v>3.266347669909027</v>
      </c>
    </row>
    <row r="131" spans="1:10" x14ac:dyDescent="0.35">
      <c r="A131" s="8" t="s">
        <v>127</v>
      </c>
      <c r="B131" s="9">
        <v>10.464999999999998</v>
      </c>
      <c r="C131" s="9">
        <v>0</v>
      </c>
      <c r="D131" s="8">
        <v>1</v>
      </c>
      <c r="E131" s="8">
        <v>1</v>
      </c>
      <c r="F131" s="8">
        <v>1</v>
      </c>
      <c r="G131" s="8">
        <v>1</v>
      </c>
      <c r="H131" s="10">
        <v>1</v>
      </c>
      <c r="I131" s="9">
        <v>57.961348336957712</v>
      </c>
      <c r="J131" s="9">
        <v>3.074251968379734</v>
      </c>
    </row>
    <row r="132" spans="1:10" x14ac:dyDescent="0.35">
      <c r="A132" s="8" t="s">
        <v>128</v>
      </c>
      <c r="B132" s="9">
        <v>10.464999999999998</v>
      </c>
      <c r="C132" s="9">
        <v>0</v>
      </c>
      <c r="D132" s="8">
        <v>1</v>
      </c>
      <c r="E132" s="8">
        <v>1</v>
      </c>
      <c r="F132" s="8">
        <v>1</v>
      </c>
      <c r="G132" s="8">
        <v>1</v>
      </c>
      <c r="H132" s="10">
        <v>1</v>
      </c>
      <c r="I132" s="9">
        <v>57.347481027237365</v>
      </c>
      <c r="J132" s="9">
        <v>3.4133832004329951</v>
      </c>
    </row>
    <row r="133" spans="1:10" x14ac:dyDescent="0.35">
      <c r="A133" s="8" t="s">
        <v>129</v>
      </c>
      <c r="B133" s="9">
        <v>4.9693607474610788</v>
      </c>
      <c r="C133" s="9">
        <v>10.298252515830283</v>
      </c>
      <c r="D133" s="11">
        <v>9</v>
      </c>
      <c r="E133" s="8">
        <v>1</v>
      </c>
      <c r="F133" s="8">
        <v>7</v>
      </c>
      <c r="G133" s="8">
        <v>1</v>
      </c>
      <c r="H133" s="10">
        <v>1</v>
      </c>
      <c r="I133" s="9">
        <v>33.779395849061203</v>
      </c>
      <c r="J133" s="9">
        <v>4.2023735142928205</v>
      </c>
    </row>
    <row r="134" spans="1:10" x14ac:dyDescent="0.35">
      <c r="A134" s="8" t="s">
        <v>130</v>
      </c>
      <c r="B134" s="9">
        <v>280</v>
      </c>
      <c r="C134" s="9">
        <v>0</v>
      </c>
      <c r="D134" s="8">
        <v>18</v>
      </c>
      <c r="E134" s="8">
        <v>10</v>
      </c>
      <c r="F134" s="8">
        <v>17</v>
      </c>
      <c r="G134" s="8">
        <v>7</v>
      </c>
      <c r="H134" s="10">
        <v>7</v>
      </c>
      <c r="I134" s="9">
        <v>1.2604969832135651</v>
      </c>
      <c r="J134" s="9">
        <v>1.2320432541186981</v>
      </c>
    </row>
    <row r="135" spans="1:10" x14ac:dyDescent="0.35">
      <c r="A135" s="8" t="s">
        <v>131</v>
      </c>
      <c r="B135" s="9">
        <v>164.5</v>
      </c>
      <c r="C135" s="9">
        <v>0</v>
      </c>
      <c r="D135" s="8">
        <v>12</v>
      </c>
      <c r="E135" s="8">
        <v>2</v>
      </c>
      <c r="F135" s="8">
        <v>10</v>
      </c>
      <c r="G135" s="8">
        <v>2</v>
      </c>
      <c r="H135" s="10">
        <v>2</v>
      </c>
      <c r="I135" s="9">
        <v>22.872039338489277</v>
      </c>
      <c r="J135" s="9">
        <v>2.9918189868377802</v>
      </c>
    </row>
    <row r="136" spans="1:10" x14ac:dyDescent="0.35">
      <c r="A136" s="8" t="s">
        <v>184</v>
      </c>
      <c r="B136" s="9">
        <v>630</v>
      </c>
      <c r="C136" s="9">
        <v>0</v>
      </c>
      <c r="D136" s="8">
        <v>3</v>
      </c>
      <c r="E136" s="8">
        <v>1</v>
      </c>
      <c r="F136" s="8">
        <v>2</v>
      </c>
      <c r="G136" s="8">
        <v>1</v>
      </c>
      <c r="H136" s="10">
        <v>1</v>
      </c>
      <c r="I136" s="9">
        <v>30.600051515481876</v>
      </c>
      <c r="J136" s="9">
        <v>3.3646841921636015</v>
      </c>
    </row>
    <row r="137" spans="1:10" x14ac:dyDescent="0.35">
      <c r="A137" s="8" t="s">
        <v>132</v>
      </c>
      <c r="B137" s="9">
        <v>16.398890466621562</v>
      </c>
      <c r="C137" s="9">
        <v>33.984233302239929</v>
      </c>
      <c r="D137" s="8">
        <v>19</v>
      </c>
      <c r="E137" s="8">
        <v>14</v>
      </c>
      <c r="F137" s="8">
        <v>25</v>
      </c>
      <c r="G137" s="8">
        <v>13</v>
      </c>
      <c r="H137" s="10">
        <v>13</v>
      </c>
      <c r="I137" s="9">
        <v>-7.3019816589897042</v>
      </c>
      <c r="J137" s="9">
        <v>-1.6787513941121623</v>
      </c>
    </row>
    <row r="138" spans="1:10" x14ac:dyDescent="0.35">
      <c r="A138" s="8" t="s">
        <v>133</v>
      </c>
      <c r="B138" s="9">
        <v>396.0216306480707</v>
      </c>
      <c r="C138" s="9">
        <v>346.29590459898628</v>
      </c>
      <c r="D138" s="8">
        <v>18</v>
      </c>
      <c r="E138" s="8">
        <v>10</v>
      </c>
      <c r="F138" s="8">
        <v>18</v>
      </c>
      <c r="G138" s="8">
        <v>9</v>
      </c>
      <c r="H138" s="10">
        <v>9</v>
      </c>
      <c r="I138" s="9">
        <v>1.6330076697483011</v>
      </c>
      <c r="J138" s="9">
        <v>-0.21383098173018361</v>
      </c>
    </row>
    <row r="139" spans="1:10" x14ac:dyDescent="0.35">
      <c r="A139" s="8" t="s">
        <v>134</v>
      </c>
      <c r="B139" s="9">
        <v>24.95</v>
      </c>
      <c r="C139" s="9">
        <v>34.25885336932874</v>
      </c>
      <c r="D139" s="8">
        <v>20</v>
      </c>
      <c r="E139" s="8">
        <v>16</v>
      </c>
      <c r="F139" s="8">
        <v>26</v>
      </c>
      <c r="G139" s="8">
        <v>13</v>
      </c>
      <c r="H139" s="10">
        <v>13</v>
      </c>
      <c r="I139" s="9">
        <v>-3.4346299351524867</v>
      </c>
      <c r="J139" s="9">
        <v>-3.6504587307326051</v>
      </c>
    </row>
    <row r="140" spans="1:10" x14ac:dyDescent="0.35">
      <c r="A140" s="8" t="s">
        <v>135</v>
      </c>
      <c r="B140" s="9">
        <v>25</v>
      </c>
      <c r="C140" s="9">
        <v>0</v>
      </c>
      <c r="D140" s="8">
        <v>20</v>
      </c>
      <c r="E140" s="8">
        <v>8</v>
      </c>
      <c r="F140" s="8">
        <v>18</v>
      </c>
      <c r="G140" s="8">
        <v>8</v>
      </c>
      <c r="H140" s="10">
        <v>8</v>
      </c>
      <c r="I140" s="9">
        <v>-2.2533200949522589</v>
      </c>
      <c r="J140" s="9">
        <v>1.5440596284289045</v>
      </c>
    </row>
    <row r="141" spans="1:10" x14ac:dyDescent="0.35">
      <c r="A141" s="8" t="s">
        <v>136</v>
      </c>
      <c r="B141" s="9">
        <v>5.9632328969532953</v>
      </c>
      <c r="C141" s="9">
        <v>12.357903018996339</v>
      </c>
      <c r="D141" s="8">
        <v>6</v>
      </c>
      <c r="E141" s="8">
        <v>1</v>
      </c>
      <c r="F141" s="8">
        <v>1</v>
      </c>
      <c r="G141" s="8">
        <v>1</v>
      </c>
      <c r="H141" s="10">
        <v>1</v>
      </c>
      <c r="I141" s="9">
        <v>40.313848378608483</v>
      </c>
      <c r="J141" s="9">
        <v>3.2664548438781749</v>
      </c>
    </row>
    <row r="142" spans="1:10" x14ac:dyDescent="0.35">
      <c r="A142" s="8" t="s">
        <v>137</v>
      </c>
      <c r="B142" s="9">
        <v>390.92304546693822</v>
      </c>
      <c r="C142" s="9">
        <v>810.12919791198226</v>
      </c>
      <c r="D142" s="8">
        <v>3</v>
      </c>
      <c r="E142" s="8">
        <v>1</v>
      </c>
      <c r="F142" s="8">
        <v>2</v>
      </c>
      <c r="G142" s="8">
        <v>1</v>
      </c>
      <c r="H142" s="10">
        <v>1</v>
      </c>
      <c r="I142" s="9">
        <v>30.600051515481876</v>
      </c>
      <c r="J142" s="9">
        <v>3.3646841921636015</v>
      </c>
    </row>
    <row r="143" spans="1:10" x14ac:dyDescent="0.35">
      <c r="A143" s="8" t="s">
        <v>138</v>
      </c>
      <c r="B143" s="9">
        <v>728.50828557779414</v>
      </c>
      <c r="C143" s="9">
        <v>1509.7238188207193</v>
      </c>
      <c r="D143" s="8">
        <v>20</v>
      </c>
      <c r="E143" s="8">
        <v>11</v>
      </c>
      <c r="F143" s="8">
        <v>20</v>
      </c>
      <c r="G143" s="8">
        <v>10</v>
      </c>
      <c r="H143" s="10">
        <v>10</v>
      </c>
      <c r="I143" s="9">
        <v>-4.5817651085461</v>
      </c>
      <c r="J143" s="9">
        <v>9.1686272527283652</v>
      </c>
    </row>
    <row r="144" spans="1:10" x14ac:dyDescent="0.35">
      <c r="A144" s="8" t="s">
        <v>139</v>
      </c>
      <c r="B144" s="9">
        <v>669.53853804125606</v>
      </c>
      <c r="C144" s="9">
        <v>1387.5178889662</v>
      </c>
      <c r="D144" s="8">
        <v>20</v>
      </c>
      <c r="E144" s="8">
        <v>8</v>
      </c>
      <c r="F144" s="8">
        <v>18</v>
      </c>
      <c r="G144" s="8">
        <v>7</v>
      </c>
      <c r="H144" s="10">
        <v>7</v>
      </c>
      <c r="I144" s="9">
        <v>-1.9490807843084237</v>
      </c>
      <c r="J144" s="9">
        <v>3.7419988826521893</v>
      </c>
    </row>
    <row r="145" spans="1:10" x14ac:dyDescent="0.35">
      <c r="A145" s="8" t="s">
        <v>140</v>
      </c>
      <c r="B145" s="9">
        <v>159.6</v>
      </c>
      <c r="C145" s="9">
        <v>205.27850014888364</v>
      </c>
      <c r="D145" s="8">
        <v>20</v>
      </c>
      <c r="E145" s="8">
        <v>11</v>
      </c>
      <c r="F145" s="8">
        <v>21</v>
      </c>
      <c r="G145" s="8">
        <v>10</v>
      </c>
      <c r="H145" s="10">
        <v>10</v>
      </c>
      <c r="I145" s="9">
        <v>-4.6641860957070493</v>
      </c>
      <c r="J145" s="9">
        <v>5.7342079689546805</v>
      </c>
    </row>
    <row r="146" spans="1:10" x14ac:dyDescent="0.35">
      <c r="A146" s="8" t="s">
        <v>181</v>
      </c>
      <c r="B146" s="9">
        <v>1020</v>
      </c>
      <c r="C146" s="9">
        <v>0</v>
      </c>
      <c r="D146" s="8">
        <v>21</v>
      </c>
      <c r="E146" s="8">
        <v>15</v>
      </c>
      <c r="F146" s="8">
        <v>24</v>
      </c>
      <c r="G146" s="8">
        <v>11</v>
      </c>
      <c r="H146" s="10">
        <v>11</v>
      </c>
      <c r="I146" s="9">
        <v>4.3615623173769213</v>
      </c>
      <c r="J146" s="9">
        <v>-4.8373225278318106</v>
      </c>
    </row>
    <row r="147" spans="1:10" x14ac:dyDescent="0.35">
      <c r="A147" s="8" t="s">
        <v>141</v>
      </c>
      <c r="B147" s="9">
        <v>268.34548036289829</v>
      </c>
      <c r="C147" s="9">
        <v>556.10563585483521</v>
      </c>
      <c r="D147" s="8">
        <v>18</v>
      </c>
      <c r="E147" s="8">
        <v>6</v>
      </c>
      <c r="F147" s="8">
        <v>16</v>
      </c>
      <c r="G147" s="8">
        <v>6</v>
      </c>
      <c r="H147" s="10">
        <v>6</v>
      </c>
      <c r="I147" s="9">
        <v>1.7803951198761869</v>
      </c>
      <c r="J147" s="9">
        <v>2.8763036315924237</v>
      </c>
    </row>
    <row r="148" spans="1:10" x14ac:dyDescent="0.35">
      <c r="A148" s="8" t="s">
        <v>142</v>
      </c>
      <c r="B148" s="9">
        <v>236.87286229564478</v>
      </c>
      <c r="C148" s="9">
        <v>490.88336992124346</v>
      </c>
      <c r="D148" s="8">
        <v>21</v>
      </c>
      <c r="E148" s="8">
        <v>14</v>
      </c>
      <c r="F148" s="8">
        <v>24</v>
      </c>
      <c r="G148" s="8">
        <v>9</v>
      </c>
      <c r="H148" s="10">
        <v>9</v>
      </c>
      <c r="I148" s="9">
        <v>0.51436119710935135</v>
      </c>
      <c r="J148" s="9">
        <v>-1.2606523769232003</v>
      </c>
    </row>
    <row r="149" spans="1:10" x14ac:dyDescent="0.35">
      <c r="A149" s="8" t="s">
        <v>143</v>
      </c>
      <c r="B149" s="9">
        <v>364.41978814714582</v>
      </c>
      <c r="C149" s="9">
        <v>755.2051844942207</v>
      </c>
      <c r="D149" s="8">
        <v>18</v>
      </c>
      <c r="E149" s="8">
        <v>5</v>
      </c>
      <c r="F149" s="8">
        <v>15</v>
      </c>
      <c r="G149" s="8">
        <v>5</v>
      </c>
      <c r="H149" s="10">
        <v>5</v>
      </c>
      <c r="I149" s="9">
        <v>2.3355769876479697</v>
      </c>
      <c r="J149" s="9">
        <v>4.9229385158653098</v>
      </c>
    </row>
    <row r="150" spans="1:10" x14ac:dyDescent="0.35">
      <c r="A150" s="8" t="s">
        <v>144</v>
      </c>
      <c r="B150" s="9">
        <v>433.76274415779807</v>
      </c>
      <c r="C150" s="9">
        <v>881.4617603383</v>
      </c>
      <c r="D150" s="8">
        <v>20</v>
      </c>
      <c r="E150" s="8">
        <v>12</v>
      </c>
      <c r="F150" s="8">
        <v>22</v>
      </c>
      <c r="G150" s="8">
        <v>14</v>
      </c>
      <c r="H150" s="10">
        <v>14</v>
      </c>
      <c r="I150" s="9">
        <v>-4.8957873076866694</v>
      </c>
      <c r="J150" s="9">
        <v>2.4766222001213647</v>
      </c>
    </row>
    <row r="151" spans="1:10" x14ac:dyDescent="0.35">
      <c r="A151" s="8" t="s">
        <v>145</v>
      </c>
      <c r="B151" s="9">
        <v>3024.95</v>
      </c>
      <c r="C151" s="9">
        <v>34.25885336932874</v>
      </c>
      <c r="D151" s="8">
        <v>21</v>
      </c>
      <c r="E151" s="8">
        <v>15</v>
      </c>
      <c r="F151" s="8">
        <v>24</v>
      </c>
      <c r="G151" s="8">
        <v>11</v>
      </c>
      <c r="H151" s="10">
        <v>11</v>
      </c>
      <c r="I151" s="9">
        <v>4.090415940138227</v>
      </c>
      <c r="J151" s="9">
        <v>-4.7604883441580483</v>
      </c>
    </row>
    <row r="152" spans="1:10" x14ac:dyDescent="0.35">
      <c r="A152" s="8" t="s">
        <v>146</v>
      </c>
      <c r="B152" s="9">
        <v>452.21182801895822</v>
      </c>
      <c r="C152" s="9">
        <v>937.14097894055567</v>
      </c>
      <c r="D152" s="8">
        <v>18</v>
      </c>
      <c r="E152" s="8">
        <v>5</v>
      </c>
      <c r="F152" s="8">
        <v>15</v>
      </c>
      <c r="G152" s="8">
        <v>5</v>
      </c>
      <c r="H152" s="10">
        <v>5</v>
      </c>
      <c r="I152" s="9">
        <v>2.0230267853293098</v>
      </c>
      <c r="J152" s="9">
        <v>4.7620818002517531</v>
      </c>
    </row>
    <row r="153" spans="1:10" x14ac:dyDescent="0.35">
      <c r="A153" s="8" t="s">
        <v>147</v>
      </c>
      <c r="B153" s="9">
        <v>1045.5</v>
      </c>
      <c r="C153" s="9">
        <v>844.45670629808319</v>
      </c>
      <c r="D153" s="8">
        <v>18</v>
      </c>
      <c r="E153" s="8">
        <v>10</v>
      </c>
      <c r="F153" s="8">
        <v>18</v>
      </c>
      <c r="G153" s="8">
        <v>9</v>
      </c>
      <c r="H153" s="10">
        <v>9</v>
      </c>
      <c r="I153" s="9">
        <v>3.5814151134143062</v>
      </c>
      <c r="J153" s="9">
        <v>-1.8738426127998653</v>
      </c>
    </row>
    <row r="154" spans="1:10" x14ac:dyDescent="0.35">
      <c r="A154" s="8" t="s">
        <v>148</v>
      </c>
      <c r="B154" s="9">
        <v>26.503257319792421</v>
      </c>
      <c r="C154" s="9">
        <v>54.924013417761508</v>
      </c>
      <c r="D154" s="11">
        <v>8</v>
      </c>
      <c r="E154" s="8">
        <v>1</v>
      </c>
      <c r="F154" s="8">
        <v>8</v>
      </c>
      <c r="G154" s="8">
        <v>1</v>
      </c>
      <c r="H154" s="10">
        <v>1</v>
      </c>
      <c r="I154" s="9">
        <v>29.063719233824315</v>
      </c>
      <c r="J154" s="9">
        <v>4.2883448047044661</v>
      </c>
    </row>
    <row r="155" spans="1:10" x14ac:dyDescent="0.35">
      <c r="A155" s="8" t="s">
        <v>149</v>
      </c>
      <c r="B155" s="9">
        <v>314.72618067253501</v>
      </c>
      <c r="C155" s="9">
        <v>1235.790301899634</v>
      </c>
      <c r="D155" s="8">
        <v>17</v>
      </c>
      <c r="E155" s="8">
        <v>9</v>
      </c>
      <c r="F155" s="8">
        <v>17</v>
      </c>
      <c r="G155" s="8">
        <v>7</v>
      </c>
      <c r="H155" s="10">
        <v>7</v>
      </c>
      <c r="I155" s="9">
        <v>0.80328583134705811</v>
      </c>
      <c r="J155" s="9">
        <v>2.1624905269324026</v>
      </c>
    </row>
    <row r="156" spans="1:10" x14ac:dyDescent="0.35">
      <c r="A156" s="8" t="s">
        <v>150</v>
      </c>
      <c r="B156" s="9">
        <v>63.699999999999996</v>
      </c>
      <c r="C156" s="9">
        <v>0</v>
      </c>
      <c r="D156" s="8">
        <v>16</v>
      </c>
      <c r="E156" s="8">
        <v>4</v>
      </c>
      <c r="F156" s="8">
        <v>14</v>
      </c>
      <c r="G156" s="8">
        <v>4</v>
      </c>
      <c r="H156" s="10">
        <v>4</v>
      </c>
      <c r="I156" s="9">
        <v>6.5313727694234398</v>
      </c>
      <c r="J156" s="9">
        <v>2.3625297721364364</v>
      </c>
    </row>
    <row r="157" spans="1:10" x14ac:dyDescent="0.35">
      <c r="A157" s="8" t="s">
        <v>151</v>
      </c>
      <c r="B157" s="9">
        <v>63.699999999999996</v>
      </c>
      <c r="C157" s="9">
        <v>0</v>
      </c>
      <c r="D157" s="8">
        <v>16</v>
      </c>
      <c r="E157" s="8">
        <v>4</v>
      </c>
      <c r="F157" s="8">
        <v>14</v>
      </c>
      <c r="G157" s="8">
        <v>4</v>
      </c>
      <c r="H157" s="10">
        <v>4</v>
      </c>
      <c r="I157" s="9">
        <v>6.4583603984437223</v>
      </c>
      <c r="J157" s="9">
        <v>2.3622196636750492</v>
      </c>
    </row>
    <row r="158" spans="1:10" x14ac:dyDescent="0.35">
      <c r="A158" s="8" t="s">
        <v>152</v>
      </c>
      <c r="B158" s="9">
        <v>580.42133530345404</v>
      </c>
      <c r="C158" s="9">
        <v>1202.8358938489769</v>
      </c>
      <c r="D158" s="8">
        <v>17</v>
      </c>
      <c r="E158" s="8">
        <v>9</v>
      </c>
      <c r="F158" s="8">
        <v>16</v>
      </c>
      <c r="G158" s="8">
        <v>7</v>
      </c>
      <c r="H158" s="10">
        <v>7</v>
      </c>
      <c r="I158" s="9">
        <v>-0.71356914405133065</v>
      </c>
      <c r="J158" s="9">
        <v>4.2057992968232272</v>
      </c>
    </row>
    <row r="159" spans="1:10" x14ac:dyDescent="0.35">
      <c r="A159" s="8" t="s">
        <v>153</v>
      </c>
      <c r="B159" s="9">
        <v>12.5</v>
      </c>
      <c r="C159" s="9">
        <v>17.163754193050469</v>
      </c>
      <c r="D159" s="8">
        <v>15</v>
      </c>
      <c r="E159" s="8">
        <v>3</v>
      </c>
      <c r="F159" s="8">
        <v>13</v>
      </c>
      <c r="G159" s="8">
        <v>3</v>
      </c>
      <c r="H159" s="10">
        <v>3</v>
      </c>
      <c r="I159" s="9">
        <v>10.596433576052194</v>
      </c>
      <c r="J159" s="9">
        <v>3.5652435451842939</v>
      </c>
    </row>
    <row r="160" spans="1:10" x14ac:dyDescent="0.35">
      <c r="A160" s="8" t="s">
        <v>154</v>
      </c>
      <c r="B160" s="9">
        <v>46.9</v>
      </c>
      <c r="C160" s="9">
        <v>0</v>
      </c>
      <c r="D160" s="8">
        <v>2</v>
      </c>
      <c r="E160" s="8">
        <v>1</v>
      </c>
      <c r="F160" s="8">
        <v>1</v>
      </c>
      <c r="G160" s="8">
        <v>1</v>
      </c>
      <c r="H160" s="10">
        <v>1</v>
      </c>
      <c r="I160" s="9">
        <v>47.264690056718344</v>
      </c>
      <c r="J160" s="9">
        <v>2.8517525884726642</v>
      </c>
    </row>
    <row r="161" spans="1:10" x14ac:dyDescent="0.35">
      <c r="A161" s="8" t="s">
        <v>155</v>
      </c>
      <c r="B161" s="9">
        <v>159.46</v>
      </c>
      <c r="C161" s="9">
        <v>0</v>
      </c>
      <c r="D161" s="8">
        <v>3</v>
      </c>
      <c r="E161" s="8">
        <v>1</v>
      </c>
      <c r="F161" s="8">
        <v>5</v>
      </c>
      <c r="G161" s="8">
        <v>1</v>
      </c>
      <c r="H161" s="10">
        <v>1</v>
      </c>
      <c r="I161" s="9">
        <v>33.053435833006731</v>
      </c>
      <c r="J161" s="9">
        <v>2.8827854378957536</v>
      </c>
    </row>
    <row r="162" spans="1:10" x14ac:dyDescent="0.35">
      <c r="A162" s="8" t="s">
        <v>156</v>
      </c>
      <c r="B162" s="9">
        <v>47.355000000000004</v>
      </c>
      <c r="C162" s="9">
        <v>0</v>
      </c>
      <c r="D162" s="8">
        <v>1</v>
      </c>
      <c r="E162" s="8">
        <v>1</v>
      </c>
      <c r="F162" s="8">
        <v>1</v>
      </c>
      <c r="G162" s="8">
        <v>1</v>
      </c>
      <c r="H162" s="10">
        <v>1</v>
      </c>
      <c r="I162" s="9">
        <v>53.524640905579552</v>
      </c>
      <c r="J162" s="9">
        <v>2.763005491057704</v>
      </c>
    </row>
    <row r="163" spans="1:10" x14ac:dyDescent="0.35">
      <c r="A163" s="8" t="s">
        <v>157</v>
      </c>
      <c r="B163" s="9">
        <v>24.95</v>
      </c>
      <c r="C163" s="9">
        <v>34.25885336932874</v>
      </c>
      <c r="D163" s="8">
        <v>20</v>
      </c>
      <c r="E163" s="8">
        <v>13</v>
      </c>
      <c r="F163" s="8">
        <v>18</v>
      </c>
      <c r="G163" s="8">
        <v>9</v>
      </c>
      <c r="H163" s="10">
        <v>9</v>
      </c>
      <c r="I163" s="9">
        <v>-1.2163692787511795</v>
      </c>
      <c r="J163" s="9">
        <v>9.3081591355016771E-2</v>
      </c>
    </row>
    <row r="164" spans="1:10" x14ac:dyDescent="0.35">
      <c r="A164" s="8" t="s">
        <v>158</v>
      </c>
      <c r="B164" s="9">
        <v>8.1994452333107812</v>
      </c>
      <c r="C164" s="9">
        <v>16.992116651119964</v>
      </c>
      <c r="D164" s="8">
        <v>18</v>
      </c>
      <c r="E164" s="8">
        <v>5</v>
      </c>
      <c r="F164" s="8">
        <v>16</v>
      </c>
      <c r="G164" s="8">
        <v>5</v>
      </c>
      <c r="H164" s="10">
        <v>5</v>
      </c>
      <c r="I164" s="9">
        <v>0.50712836013982576</v>
      </c>
      <c r="J164" s="9">
        <v>4.4395919333316565</v>
      </c>
    </row>
    <row r="165" spans="1:10" x14ac:dyDescent="0.35">
      <c r="A165" s="8" t="s">
        <v>159</v>
      </c>
      <c r="B165" s="9">
        <v>8.1994452333107812</v>
      </c>
      <c r="C165" s="9">
        <v>16.992116651119964</v>
      </c>
      <c r="D165" s="8">
        <v>18</v>
      </c>
      <c r="E165" s="8">
        <v>5</v>
      </c>
      <c r="F165" s="8">
        <v>16</v>
      </c>
      <c r="G165" s="8">
        <v>5</v>
      </c>
      <c r="H165" s="10">
        <v>5</v>
      </c>
      <c r="I165" s="9">
        <v>0.52136343323608803</v>
      </c>
      <c r="J165" s="9">
        <v>4.3399923663289579</v>
      </c>
    </row>
    <row r="166" spans="1:10" x14ac:dyDescent="0.35">
      <c r="A166" s="8" t="s">
        <v>160</v>
      </c>
      <c r="B166" s="9">
        <v>530.06514639584839</v>
      </c>
      <c r="C166" s="9">
        <v>1098.48026835523</v>
      </c>
      <c r="D166" s="8">
        <v>18</v>
      </c>
      <c r="E166" s="8">
        <v>5</v>
      </c>
      <c r="F166" s="8">
        <v>16</v>
      </c>
      <c r="G166" s="8">
        <v>5</v>
      </c>
      <c r="H166" s="10">
        <v>5</v>
      </c>
      <c r="I166" s="9">
        <v>1.8193962111680655</v>
      </c>
      <c r="J166" s="9">
        <v>4.4778447820795044</v>
      </c>
    </row>
    <row r="167" spans="1:10" x14ac:dyDescent="0.35">
      <c r="A167" s="8" t="s">
        <v>161</v>
      </c>
      <c r="B167" s="9">
        <v>1062.5</v>
      </c>
      <c r="C167" s="9">
        <v>858.18770965252349</v>
      </c>
      <c r="D167" s="8">
        <v>13</v>
      </c>
      <c r="E167" s="8">
        <v>2</v>
      </c>
      <c r="F167" s="8">
        <v>11</v>
      </c>
      <c r="G167" s="8">
        <v>2</v>
      </c>
      <c r="H167" s="10">
        <v>2</v>
      </c>
      <c r="I167" s="9">
        <v>16.363759799888172</v>
      </c>
      <c r="J167" s="9">
        <v>3.2638583978913487</v>
      </c>
    </row>
    <row r="168" spans="1:10" x14ac:dyDescent="0.35">
      <c r="A168" s="8" t="s">
        <v>162</v>
      </c>
      <c r="B168" s="9">
        <v>357.7939738171977</v>
      </c>
      <c r="C168" s="9">
        <v>741.4741811397804</v>
      </c>
      <c r="D168" s="8">
        <v>20</v>
      </c>
      <c r="E168" s="8">
        <v>11</v>
      </c>
      <c r="F168" s="8">
        <v>21</v>
      </c>
      <c r="G168" s="8">
        <v>10</v>
      </c>
      <c r="H168" s="10">
        <v>10</v>
      </c>
      <c r="I168" s="9">
        <v>-4.989771527129804</v>
      </c>
      <c r="J168" s="9">
        <v>4.4795642985479445</v>
      </c>
    </row>
    <row r="169" spans="1:10" x14ac:dyDescent="0.35">
      <c r="A169" s="8" t="s">
        <v>163</v>
      </c>
      <c r="B169" s="9">
        <v>1063.3538068336727</v>
      </c>
      <c r="C169" s="9">
        <v>1012.6614973899777</v>
      </c>
      <c r="D169" s="8">
        <v>18</v>
      </c>
      <c r="E169" s="8">
        <v>10</v>
      </c>
      <c r="F169" s="8">
        <v>17</v>
      </c>
      <c r="G169" s="8">
        <v>7</v>
      </c>
      <c r="H169" s="10">
        <v>7</v>
      </c>
      <c r="I169" s="9">
        <v>0.847242940339063</v>
      </c>
      <c r="J169" s="9">
        <v>1.9004271836781579</v>
      </c>
    </row>
    <row r="170" spans="1:10" x14ac:dyDescent="0.35">
      <c r="A170" s="8" t="s">
        <v>164</v>
      </c>
      <c r="B170" s="9">
        <v>1099.8851787713854</v>
      </c>
      <c r="C170" s="9">
        <v>2279.3465568371025</v>
      </c>
      <c r="D170" s="8">
        <v>18</v>
      </c>
      <c r="E170" s="8">
        <v>9</v>
      </c>
      <c r="F170" s="8">
        <v>16</v>
      </c>
      <c r="G170" s="8">
        <v>7</v>
      </c>
      <c r="H170" s="10">
        <v>7</v>
      </c>
      <c r="I170" s="9">
        <v>0.40809479666173543</v>
      </c>
      <c r="J170" s="9">
        <v>4.3575464492139107</v>
      </c>
    </row>
    <row r="171" spans="1:10" x14ac:dyDescent="0.35">
      <c r="A171" s="8" t="s">
        <v>165</v>
      </c>
      <c r="B171" s="9">
        <v>98</v>
      </c>
      <c r="C171" s="9">
        <v>0</v>
      </c>
      <c r="D171" s="8">
        <v>13</v>
      </c>
      <c r="E171" s="8">
        <v>2</v>
      </c>
      <c r="F171" s="8">
        <v>11</v>
      </c>
      <c r="G171" s="8">
        <v>2</v>
      </c>
      <c r="H171" s="10">
        <v>2</v>
      </c>
      <c r="I171" s="9">
        <v>16.967190138945568</v>
      </c>
      <c r="J171" s="9">
        <v>3.2394410000956171</v>
      </c>
    </row>
    <row r="172" spans="1:10" x14ac:dyDescent="0.35">
      <c r="A172" s="8" t="s">
        <v>166</v>
      </c>
      <c r="B172" s="9">
        <v>34.93</v>
      </c>
      <c r="C172" s="9">
        <v>0</v>
      </c>
      <c r="D172" s="8">
        <v>20</v>
      </c>
      <c r="E172" s="8">
        <v>11</v>
      </c>
      <c r="F172" s="8">
        <v>21</v>
      </c>
      <c r="G172" s="8">
        <v>10</v>
      </c>
      <c r="H172" s="10">
        <v>10</v>
      </c>
      <c r="I172" s="9">
        <v>-4.9797223776726911</v>
      </c>
      <c r="J172" s="9">
        <v>4.2709796253282457</v>
      </c>
    </row>
    <row r="173" spans="1:10" x14ac:dyDescent="0.35">
      <c r="A173" s="8" t="s">
        <v>167</v>
      </c>
      <c r="B173" s="9">
        <v>560.54389231360972</v>
      </c>
      <c r="C173" s="9">
        <v>1161.6428837856558</v>
      </c>
      <c r="D173" s="8">
        <v>20</v>
      </c>
      <c r="E173" s="8">
        <v>8</v>
      </c>
      <c r="F173" s="8">
        <v>18</v>
      </c>
      <c r="G173" s="8">
        <v>7</v>
      </c>
      <c r="H173" s="10">
        <v>7</v>
      </c>
      <c r="I173" s="9">
        <v>-2.3522312526875573</v>
      </c>
      <c r="J173" s="9">
        <v>3.6239860420255972</v>
      </c>
    </row>
    <row r="174" spans="1:10" x14ac:dyDescent="0.35">
      <c r="A174" s="8" t="s">
        <v>168</v>
      </c>
      <c r="B174" s="9">
        <v>47.705863175626362</v>
      </c>
      <c r="C174" s="9">
        <v>98.863224151970712</v>
      </c>
      <c r="D174" s="8">
        <v>20</v>
      </c>
      <c r="E174" s="8">
        <v>14</v>
      </c>
      <c r="F174" s="8">
        <v>23</v>
      </c>
      <c r="G174" s="8">
        <v>12</v>
      </c>
      <c r="H174" s="10">
        <v>12</v>
      </c>
      <c r="I174" s="9">
        <v>-1.4888954838723705</v>
      </c>
      <c r="J174" s="9">
        <v>-3.9654852488717238</v>
      </c>
    </row>
    <row r="175" spans="1:10" x14ac:dyDescent="0.35">
      <c r="A175" s="8" t="s">
        <v>169</v>
      </c>
      <c r="B175" s="9">
        <v>213.5</v>
      </c>
      <c r="C175" s="9">
        <v>0</v>
      </c>
      <c r="D175" s="8">
        <v>10</v>
      </c>
      <c r="E175" s="8">
        <v>2</v>
      </c>
      <c r="F175" s="8">
        <v>10</v>
      </c>
      <c r="G175" s="8">
        <v>2</v>
      </c>
      <c r="H175" s="10">
        <v>2</v>
      </c>
      <c r="I175" s="9">
        <v>23.168357448527125</v>
      </c>
      <c r="J175" s="9">
        <v>2.5957778880450295</v>
      </c>
    </row>
    <row r="176" spans="1:10" x14ac:dyDescent="0.35">
      <c r="A176" s="8" t="s">
        <v>170</v>
      </c>
      <c r="B176" s="9">
        <v>144.19999999999999</v>
      </c>
      <c r="C176" s="9">
        <v>0</v>
      </c>
      <c r="D176" s="8">
        <v>10</v>
      </c>
      <c r="E176" s="8">
        <v>2</v>
      </c>
      <c r="F176" s="8">
        <v>10</v>
      </c>
      <c r="G176" s="8">
        <v>2</v>
      </c>
      <c r="H176" s="10">
        <v>2</v>
      </c>
      <c r="I176" s="9">
        <v>23.168357448527125</v>
      </c>
      <c r="J176" s="9">
        <v>2.5957778880450295</v>
      </c>
    </row>
    <row r="177" spans="1:10" x14ac:dyDescent="0.35">
      <c r="A177" s="8" t="s">
        <v>171</v>
      </c>
      <c r="B177" s="9">
        <v>49.693607474610793</v>
      </c>
      <c r="C177" s="9">
        <v>102.98252515830282</v>
      </c>
      <c r="D177" s="8">
        <v>18</v>
      </c>
      <c r="E177" s="8">
        <v>7</v>
      </c>
      <c r="F177" s="8">
        <v>19</v>
      </c>
      <c r="G177" s="8">
        <v>6</v>
      </c>
      <c r="H177" s="10">
        <v>6</v>
      </c>
      <c r="I177" s="9">
        <v>2.6354911082517174</v>
      </c>
      <c r="J177" s="9">
        <v>4.801857644001065</v>
      </c>
    </row>
  </sheetData>
  <autoFilter ref="A2:J2" xr:uid="{2C078226-34E4-4CB3-B451-06C1F267B08A}">
    <sortState xmlns:xlrd2="http://schemas.microsoft.com/office/spreadsheetml/2017/richdata2" ref="A3:J177">
      <sortCondition ref="A2"/>
    </sortState>
  </autoFilter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8F506-A336-4188-BC4A-9098143E96C1}">
  <dimension ref="A1:W361"/>
  <sheetViews>
    <sheetView workbookViewId="0">
      <selection activeCell="B207" sqref="B207"/>
    </sheetView>
  </sheetViews>
  <sheetFormatPr defaultRowHeight="14.5" x14ac:dyDescent="0.35"/>
  <cols>
    <col min="2" max="2" width="41.7265625" bestFit="1" customWidth="1"/>
    <col min="3" max="3" width="13.26953125" bestFit="1" customWidth="1"/>
    <col min="4" max="4" width="9" bestFit="1" customWidth="1"/>
    <col min="7" max="7" width="11.81640625" bestFit="1" customWidth="1"/>
    <col min="10" max="10" width="9.26953125" bestFit="1" customWidth="1"/>
    <col min="11" max="11" width="7.36328125" bestFit="1" customWidth="1"/>
    <col min="12" max="12" width="8" bestFit="1" customWidth="1"/>
    <col min="13" max="15" width="8" customWidth="1"/>
    <col min="16" max="18" width="7.7265625" customWidth="1"/>
  </cols>
  <sheetData>
    <row r="1" spans="1:23" x14ac:dyDescent="0.35">
      <c r="B1" s="12" t="s">
        <v>632</v>
      </c>
    </row>
    <row r="3" spans="1:23" ht="91" x14ac:dyDescent="0.35">
      <c r="B3" s="16" t="s">
        <v>227</v>
      </c>
      <c r="C3" s="16" t="s">
        <v>228</v>
      </c>
      <c r="D3" s="16" t="s">
        <v>222</v>
      </c>
      <c r="E3" s="17" t="s">
        <v>229</v>
      </c>
      <c r="F3" s="18" t="s">
        <v>230</v>
      </c>
      <c r="G3" s="19" t="s">
        <v>231</v>
      </c>
      <c r="H3" s="20" t="s">
        <v>232</v>
      </c>
      <c r="I3" s="21" t="s">
        <v>233</v>
      </c>
      <c r="J3" s="13" t="s">
        <v>7</v>
      </c>
      <c r="K3" s="13" t="s">
        <v>624</v>
      </c>
      <c r="L3" s="13" t="s">
        <v>220</v>
      </c>
      <c r="M3" s="34" t="s">
        <v>191</v>
      </c>
      <c r="N3" s="34" t="s">
        <v>9</v>
      </c>
      <c r="O3" s="13" t="s">
        <v>10</v>
      </c>
      <c r="P3" s="34" t="s">
        <v>627</v>
      </c>
      <c r="Q3" s="34" t="s">
        <v>628</v>
      </c>
      <c r="R3" s="34" t="s">
        <v>622</v>
      </c>
      <c r="S3" s="13" t="s">
        <v>626</v>
      </c>
      <c r="T3" s="13" t="s">
        <v>629</v>
      </c>
      <c r="U3" s="13" t="s">
        <v>630</v>
      </c>
      <c r="V3" s="13" t="s">
        <v>631</v>
      </c>
      <c r="W3" s="14"/>
    </row>
    <row r="4" spans="1:23" x14ac:dyDescent="0.35">
      <c r="A4" s="22" t="s">
        <v>180</v>
      </c>
      <c r="B4" s="22" t="s">
        <v>238</v>
      </c>
      <c r="C4" s="22" t="s">
        <v>239</v>
      </c>
      <c r="D4" s="24">
        <v>0.47138400000000003</v>
      </c>
      <c r="E4" s="25" t="s">
        <v>623</v>
      </c>
      <c r="F4" s="26">
        <v>0</v>
      </c>
      <c r="G4" s="27">
        <v>0</v>
      </c>
      <c r="H4" s="28">
        <v>0.7</v>
      </c>
      <c r="I4" s="27">
        <v>66.849999999999994</v>
      </c>
      <c r="J4">
        <f>VLOOKUP($A4,'Relevant Nodes'!$A$3:$J$177,7,FALSE)</f>
        <v>1</v>
      </c>
      <c r="K4">
        <f>VLOOKUP($A4,'Relevant Nodes'!$A$3:$J$177,6,FALSE)</f>
        <v>1</v>
      </c>
      <c r="L4">
        <f>VLOOKUP($A4,'Relevant Nodes'!$A$3:$J$177,4,FALSE)</f>
        <v>3</v>
      </c>
      <c r="M4" s="15">
        <f>VLOOKUP($K4,Sharing!$B$8:$G$34,6,FALSE)</f>
        <v>0.51646109579767174</v>
      </c>
      <c r="N4">
        <f>VLOOKUP($A4,'Relevant Nodes'!$A$3:$J$177,9,FALSE)</f>
        <v>29.632603579393969</v>
      </c>
      <c r="O4">
        <f>VLOOKUP($A4,'Relevant Nodes'!$A$3:$J$177,10,FALSE)</f>
        <v>3.3661732987145827</v>
      </c>
      <c r="P4">
        <f>+N4*M4</f>
        <v>15.304086915951819</v>
      </c>
      <c r="Q4">
        <f>+N4-P4</f>
        <v>14.32851666344215</v>
      </c>
      <c r="R4">
        <f>IF(E4="Low Carbon",0,1)</f>
        <v>0</v>
      </c>
      <c r="S4">
        <f t="shared" ref="S4:S68" si="0">+(R4*O4)+(D4*P4)+(IF(E4="Low Carbon",1,D4)*Q4)</f>
        <v>21.542618370231182</v>
      </c>
      <c r="T4">
        <f>+(R4*O4)</f>
        <v>0</v>
      </c>
      <c r="U4">
        <f>+(D4*P4)</f>
        <v>7.214101706789033</v>
      </c>
      <c r="V4">
        <f>IF(E4="Low Carbon",1,D4)*Q4</f>
        <v>14.32851666344215</v>
      </c>
    </row>
    <row r="5" spans="1:23" x14ac:dyDescent="0.35">
      <c r="A5" s="22" t="s">
        <v>183</v>
      </c>
      <c r="B5" s="22" t="s">
        <v>236</v>
      </c>
      <c r="C5" s="22" t="s">
        <v>237</v>
      </c>
      <c r="D5" s="24">
        <v>0.35665999999999998</v>
      </c>
      <c r="E5" s="25" t="s">
        <v>623</v>
      </c>
      <c r="F5" s="26">
        <v>0</v>
      </c>
      <c r="G5" s="27">
        <v>0</v>
      </c>
      <c r="H5" s="28">
        <v>0.7</v>
      </c>
      <c r="I5" s="27">
        <v>34.993000000000002</v>
      </c>
      <c r="J5">
        <f>VLOOKUP($A5,'Relevant Nodes'!$A$3:$J$177,7,FALSE)</f>
        <v>1</v>
      </c>
      <c r="K5">
        <f>VLOOKUP($A5,'Relevant Nodes'!$A$3:$J$177,6,FALSE)</f>
        <v>1</v>
      </c>
      <c r="L5">
        <f>VLOOKUP($A5,'Relevant Nodes'!$A$3:$J$177,4,FALSE)</f>
        <v>6</v>
      </c>
      <c r="M5" s="15">
        <f>VLOOKUP($K5,Sharing!$B$8:$G$34,6,FALSE)</f>
        <v>0.51646109579767174</v>
      </c>
      <c r="N5">
        <f>VLOOKUP($A5,'Relevant Nodes'!$A$3:$J$177,9,FALSE)</f>
        <v>37.43538734277206</v>
      </c>
      <c r="O5">
        <f>VLOOKUP($A5,'Relevant Nodes'!$A$3:$J$177,10,FALSE)</f>
        <v>2.8700693541318509</v>
      </c>
      <c r="P5">
        <f t="shared" ref="P5:P68" si="1">+N5*M5</f>
        <v>19.33392116865835</v>
      </c>
      <c r="Q5">
        <f t="shared" ref="Q5:Q68" si="2">+N5-P5</f>
        <v>18.10146617411371</v>
      </c>
      <c r="R5">
        <f t="shared" ref="R5:R68" si="3">IF(E5="Low Carbon",0,1)</f>
        <v>0</v>
      </c>
      <c r="S5">
        <f t="shared" si="0"/>
        <v>24.997102498127397</v>
      </c>
      <c r="T5">
        <f t="shared" ref="T5:T68" si="4">+(R5*O5)</f>
        <v>0</v>
      </c>
      <c r="U5">
        <f t="shared" ref="U5:U68" si="5">+(D5*P5)</f>
        <v>6.8956363240136866</v>
      </c>
      <c r="V5">
        <f t="shared" ref="V5:V68" si="6">IF(E5="Low Carbon",1,D5)*Q5</f>
        <v>18.10146617411371</v>
      </c>
    </row>
    <row r="6" spans="1:23" x14ac:dyDescent="0.35">
      <c r="A6" s="22" t="s">
        <v>11</v>
      </c>
      <c r="B6" s="22" t="s">
        <v>243</v>
      </c>
      <c r="C6" s="22" t="s">
        <v>244</v>
      </c>
      <c r="D6" s="24">
        <v>0.36723</v>
      </c>
      <c r="E6" s="25" t="s">
        <v>622</v>
      </c>
      <c r="F6" s="26">
        <v>0.81535038176096053</v>
      </c>
      <c r="G6" s="27">
        <v>1312.7141146351464</v>
      </c>
      <c r="H6" s="28">
        <v>0.41958149359008617</v>
      </c>
      <c r="I6" s="27">
        <v>675.52620468003875</v>
      </c>
      <c r="J6">
        <f>VLOOKUP($A6,'Relevant Nodes'!$A$3:$J$177,7,FALSE)</f>
        <v>10</v>
      </c>
      <c r="K6">
        <f>VLOOKUP($A6,'Relevant Nodes'!$A$3:$J$177,6,FALSE)</f>
        <v>21</v>
      </c>
      <c r="L6">
        <f>VLOOKUP($A6,'Relevant Nodes'!$A$3:$J$177,4,FALSE)</f>
        <v>20</v>
      </c>
      <c r="M6" s="15">
        <f>VLOOKUP($K6,Sharing!$B$8:$G$34,6,FALSE)</f>
        <v>1</v>
      </c>
      <c r="N6">
        <f>VLOOKUP($A6,'Relevant Nodes'!$A$3:$J$177,9,FALSE)</f>
        <v>-5.0972957967574315</v>
      </c>
      <c r="O6">
        <f>VLOOKUP($A6,'Relevant Nodes'!$A$3:$J$177,10,FALSE)</f>
        <v>6.7326244482290782</v>
      </c>
      <c r="P6">
        <f t="shared" si="1"/>
        <v>-5.0972957967574315</v>
      </c>
      <c r="Q6">
        <f t="shared" si="2"/>
        <v>0</v>
      </c>
      <c r="R6">
        <f t="shared" si="3"/>
        <v>1</v>
      </c>
      <c r="S6">
        <f t="shared" si="0"/>
        <v>4.8607445127858462</v>
      </c>
      <c r="T6">
        <f t="shared" si="4"/>
        <v>6.7326244482290782</v>
      </c>
      <c r="U6">
        <f t="shared" si="5"/>
        <v>-1.8718799354432316</v>
      </c>
      <c r="V6">
        <f t="shared" si="6"/>
        <v>0</v>
      </c>
    </row>
    <row r="7" spans="1:23" x14ac:dyDescent="0.35">
      <c r="A7" s="22" t="s">
        <v>12</v>
      </c>
      <c r="B7" s="22" t="s">
        <v>245</v>
      </c>
      <c r="C7" s="22" t="s">
        <v>237</v>
      </c>
      <c r="D7" s="24">
        <v>0.41087000000000001</v>
      </c>
      <c r="E7" s="25" t="s">
        <v>623</v>
      </c>
      <c r="F7" s="26">
        <v>0</v>
      </c>
      <c r="G7" s="27">
        <v>0</v>
      </c>
      <c r="H7" s="28">
        <v>0.7</v>
      </c>
      <c r="I7" s="27">
        <v>30.099999999999998</v>
      </c>
      <c r="J7">
        <f>VLOOKUP($A7,'Relevant Nodes'!$A$3:$J$177,7,FALSE)</f>
        <v>1</v>
      </c>
      <c r="K7">
        <f>VLOOKUP($A7,'Relevant Nodes'!$A$3:$J$177,6,FALSE)</f>
        <v>7</v>
      </c>
      <c r="L7">
        <f>VLOOKUP($A7,'Relevant Nodes'!$A$3:$J$177,4,FALSE)</f>
        <v>7</v>
      </c>
      <c r="M7" s="15">
        <f>VLOOKUP($K7,Sharing!$B$8:$G$34,6,FALSE)</f>
        <v>0.32892727374667907</v>
      </c>
      <c r="N7">
        <f>VLOOKUP($A7,'Relevant Nodes'!$A$3:$J$177,9,FALSE)</f>
        <v>37.506026810106732</v>
      </c>
      <c r="O7">
        <f>VLOOKUP($A7,'Relevant Nodes'!$A$3:$J$177,10,FALSE)</f>
        <v>4.1039609861346591</v>
      </c>
      <c r="P7">
        <f t="shared" si="1"/>
        <v>12.336755147718261</v>
      </c>
      <c r="Q7">
        <f t="shared" si="2"/>
        <v>25.169271662388471</v>
      </c>
      <c r="R7">
        <f t="shared" si="3"/>
        <v>0</v>
      </c>
      <c r="S7">
        <f t="shared" si="0"/>
        <v>30.238074249931472</v>
      </c>
      <c r="T7">
        <f t="shared" si="4"/>
        <v>0</v>
      </c>
      <c r="U7">
        <f t="shared" si="5"/>
        <v>5.0688025875430016</v>
      </c>
      <c r="V7">
        <f t="shared" si="6"/>
        <v>25.169271662388471</v>
      </c>
    </row>
    <row r="8" spans="1:23" x14ac:dyDescent="0.35">
      <c r="A8" s="22" t="s">
        <v>13</v>
      </c>
      <c r="B8" s="22" t="s">
        <v>247</v>
      </c>
      <c r="C8" s="22" t="s">
        <v>248</v>
      </c>
      <c r="D8" s="24">
        <v>0.33334599999999998</v>
      </c>
      <c r="E8" s="25" t="s">
        <v>623</v>
      </c>
      <c r="F8" s="26">
        <v>0.81535038176096053</v>
      </c>
      <c r="G8" s="27">
        <v>16.307007635219211</v>
      </c>
      <c r="H8" s="28">
        <v>0.41958149359008617</v>
      </c>
      <c r="I8" s="27">
        <v>8.3916298718017241</v>
      </c>
      <c r="J8">
        <f>VLOOKUP($A8,'Relevant Nodes'!$A$3:$J$177,7,FALSE)</f>
        <v>1</v>
      </c>
      <c r="K8">
        <f>VLOOKUP($A8,'Relevant Nodes'!$A$3:$J$177,6,FALSE)</f>
        <v>1</v>
      </c>
      <c r="L8">
        <f>VLOOKUP($A8,'Relevant Nodes'!$A$3:$J$177,4,FALSE)</f>
        <v>6</v>
      </c>
      <c r="M8" s="15">
        <f>VLOOKUP($K8,Sharing!$B$8:$G$34,6,FALSE)</f>
        <v>0.51646109579767174</v>
      </c>
      <c r="N8">
        <f>VLOOKUP($A8,'Relevant Nodes'!$A$3:$J$177,9,FALSE)</f>
        <v>37.788106992037527</v>
      </c>
      <c r="O8">
        <f>VLOOKUP($A8,'Relevant Nodes'!$A$3:$J$177,10,FALSE)</f>
        <v>3.2664548438781722</v>
      </c>
      <c r="P8">
        <f t="shared" si="1"/>
        <v>19.516087145227363</v>
      </c>
      <c r="Q8">
        <f t="shared" si="2"/>
        <v>18.272019846810164</v>
      </c>
      <c r="R8">
        <f t="shared" si="3"/>
        <v>0</v>
      </c>
      <c r="S8">
        <f t="shared" si="0"/>
        <v>24.777629432323124</v>
      </c>
      <c r="T8">
        <f t="shared" si="4"/>
        <v>0</v>
      </c>
      <c r="U8">
        <f t="shared" si="5"/>
        <v>6.5056095855129605</v>
      </c>
      <c r="V8">
        <f t="shared" si="6"/>
        <v>18.272019846810164</v>
      </c>
    </row>
    <row r="9" spans="1:23" x14ac:dyDescent="0.35">
      <c r="A9" s="22" t="s">
        <v>14</v>
      </c>
      <c r="B9" s="22" t="s">
        <v>254</v>
      </c>
      <c r="C9" s="22" t="s">
        <v>237</v>
      </c>
      <c r="D9" s="24">
        <v>0.36242200000000002</v>
      </c>
      <c r="E9" s="25" t="s">
        <v>623</v>
      </c>
      <c r="F9" s="26">
        <v>0</v>
      </c>
      <c r="G9" s="27">
        <v>0</v>
      </c>
      <c r="H9" s="28">
        <v>0.7</v>
      </c>
      <c r="I9" s="27">
        <v>13.51</v>
      </c>
      <c r="J9">
        <f>VLOOKUP($A9,'Relevant Nodes'!$A$3:$J$177,7,FALSE)</f>
        <v>1</v>
      </c>
      <c r="K9">
        <f>VLOOKUP($A9,'Relevant Nodes'!$A$3:$J$177,6,FALSE)</f>
        <v>7</v>
      </c>
      <c r="L9">
        <f>VLOOKUP($A9,'Relevant Nodes'!$A$3:$J$177,4,FALSE)</f>
        <v>7</v>
      </c>
      <c r="M9" s="15">
        <f>VLOOKUP($K9,Sharing!$B$8:$G$34,6,FALSE)</f>
        <v>0.32892727374667907</v>
      </c>
      <c r="N9">
        <f>VLOOKUP($A9,'Relevant Nodes'!$A$3:$J$177,9,FALSE)</f>
        <v>35.603813024788877</v>
      </c>
      <c r="O9">
        <f>VLOOKUP($A9,'Relevant Nodes'!$A$3:$J$177,10,FALSE)</f>
        <v>4.2082785046407096</v>
      </c>
      <c r="P9">
        <f t="shared" si="1"/>
        <v>11.711065153230308</v>
      </c>
      <c r="Q9">
        <f t="shared" si="2"/>
        <v>23.892747871558569</v>
      </c>
      <c r="R9">
        <f t="shared" si="3"/>
        <v>0</v>
      </c>
      <c r="S9">
        <f t="shared" si="0"/>
        <v>28.137095526522604</v>
      </c>
      <c r="T9">
        <f t="shared" si="4"/>
        <v>0</v>
      </c>
      <c r="U9">
        <f t="shared" si="5"/>
        <v>4.2443476549640353</v>
      </c>
      <c r="V9">
        <f t="shared" si="6"/>
        <v>23.892747871558569</v>
      </c>
    </row>
    <row r="10" spans="1:23" x14ac:dyDescent="0.35">
      <c r="A10" s="22" t="s">
        <v>15</v>
      </c>
      <c r="B10" s="22" t="s">
        <v>255</v>
      </c>
      <c r="C10" s="22" t="s">
        <v>237</v>
      </c>
      <c r="D10" s="24">
        <v>0.31861800000000001</v>
      </c>
      <c r="E10" s="25" t="s">
        <v>623</v>
      </c>
      <c r="F10" s="26">
        <v>0</v>
      </c>
      <c r="G10" s="27">
        <v>0</v>
      </c>
      <c r="H10" s="28">
        <v>0.7</v>
      </c>
      <c r="I10" s="27">
        <v>79.8</v>
      </c>
      <c r="J10">
        <f>VLOOKUP($A10,'Relevant Nodes'!$A$3:$J$177,7,FALSE)</f>
        <v>2</v>
      </c>
      <c r="K10">
        <f>VLOOKUP($A10,'Relevant Nodes'!$A$3:$J$177,6,FALSE)</f>
        <v>10</v>
      </c>
      <c r="L10">
        <f>VLOOKUP($A10,'Relevant Nodes'!$A$3:$J$177,4,FALSE)</f>
        <v>12</v>
      </c>
      <c r="M10" s="15">
        <f>VLOOKUP($K10,Sharing!$B$8:$G$34,6,FALSE)</f>
        <v>0.46627992721572109</v>
      </c>
      <c r="N10">
        <f>VLOOKUP($A10,'Relevant Nodes'!$A$3:$J$177,9,FALSE)</f>
        <v>22.396965191968501</v>
      </c>
      <c r="O10">
        <f>VLOOKUP($A10,'Relevant Nodes'!$A$3:$J$177,10,FALSE)</f>
        <v>2.9918189868377238</v>
      </c>
      <c r="P10">
        <f t="shared" si="1"/>
        <v>10.443255299564111</v>
      </c>
      <c r="Q10">
        <f t="shared" si="2"/>
        <v>11.95370989240439</v>
      </c>
      <c r="R10">
        <f t="shared" si="3"/>
        <v>0</v>
      </c>
      <c r="S10">
        <f t="shared" si="0"/>
        <v>15.281119009440909</v>
      </c>
      <c r="T10">
        <f t="shared" si="4"/>
        <v>0</v>
      </c>
      <c r="U10">
        <f t="shared" si="5"/>
        <v>3.3274091170365181</v>
      </c>
      <c r="V10">
        <f t="shared" si="6"/>
        <v>11.95370989240439</v>
      </c>
    </row>
    <row r="11" spans="1:23" x14ac:dyDescent="0.35">
      <c r="A11" s="22" t="s">
        <v>15</v>
      </c>
      <c r="B11" s="22" t="s">
        <v>387</v>
      </c>
      <c r="C11" s="22" t="s">
        <v>237</v>
      </c>
      <c r="D11" s="24">
        <v>0.24021200000000001</v>
      </c>
      <c r="E11" s="25" t="s">
        <v>623</v>
      </c>
      <c r="F11" s="26">
        <v>0</v>
      </c>
      <c r="G11" s="27">
        <v>0</v>
      </c>
      <c r="H11" s="28">
        <v>0.7</v>
      </c>
      <c r="I11" s="27">
        <v>22.54</v>
      </c>
      <c r="J11">
        <f>VLOOKUP($A11,'Relevant Nodes'!$A$3:$J$177,7,FALSE)</f>
        <v>2</v>
      </c>
      <c r="K11">
        <f>VLOOKUP($A11,'Relevant Nodes'!$A$3:$J$177,6,FALSE)</f>
        <v>10</v>
      </c>
      <c r="L11">
        <f>VLOOKUP($A11,'Relevant Nodes'!$A$3:$J$177,4,FALSE)</f>
        <v>12</v>
      </c>
      <c r="M11" s="15">
        <f>VLOOKUP($K11,Sharing!$B$8:$G$34,6,FALSE)</f>
        <v>0.46627992721572109</v>
      </c>
      <c r="N11">
        <f>VLOOKUP($A11,'Relevant Nodes'!$A$3:$J$177,9,FALSE)</f>
        <v>22.396965191968501</v>
      </c>
      <c r="O11">
        <f>VLOOKUP($A11,'Relevant Nodes'!$A$3:$J$177,10,FALSE)</f>
        <v>2.9918189868377238</v>
      </c>
      <c r="P11">
        <f t="shared" si="1"/>
        <v>10.443255299564111</v>
      </c>
      <c r="Q11">
        <f t="shared" si="2"/>
        <v>11.95370989240439</v>
      </c>
      <c r="R11">
        <f t="shared" si="3"/>
        <v>0</v>
      </c>
      <c r="S11">
        <f t="shared" si="0"/>
        <v>14.462305134423286</v>
      </c>
      <c r="T11">
        <f t="shared" si="4"/>
        <v>0</v>
      </c>
      <c r="U11">
        <f t="shared" si="5"/>
        <v>2.5085952420188944</v>
      </c>
      <c r="V11">
        <f t="shared" si="6"/>
        <v>11.95370989240439</v>
      </c>
    </row>
    <row r="12" spans="1:23" x14ac:dyDescent="0.35">
      <c r="A12" s="22" t="s">
        <v>17</v>
      </c>
      <c r="B12" s="22" t="s">
        <v>260</v>
      </c>
      <c r="C12" s="22" t="s">
        <v>221</v>
      </c>
      <c r="D12" s="24">
        <v>0.30443799999999999</v>
      </c>
      <c r="E12" s="25" t="s">
        <v>622</v>
      </c>
      <c r="F12" s="26">
        <v>0.81535038176096053</v>
      </c>
      <c r="G12" s="27">
        <v>450.07341073205021</v>
      </c>
      <c r="H12" s="28">
        <v>0.41958149359008617</v>
      </c>
      <c r="I12" s="27">
        <v>231.60898446172757</v>
      </c>
      <c r="J12">
        <f>VLOOKUP($A12,'Relevant Nodes'!$A$3:$J$177,7,FALSE)</f>
        <v>10</v>
      </c>
      <c r="K12">
        <f>VLOOKUP($A12,'Relevant Nodes'!$A$3:$J$177,6,FALSE)</f>
        <v>21</v>
      </c>
      <c r="L12">
        <f>VLOOKUP($A12,'Relevant Nodes'!$A$3:$J$177,4,FALSE)</f>
        <v>20</v>
      </c>
      <c r="M12" s="15">
        <f>VLOOKUP($K12,Sharing!$B$8:$G$34,6,FALSE)</f>
        <v>1</v>
      </c>
      <c r="N12">
        <f>VLOOKUP($A12,'Relevant Nodes'!$A$3:$J$177,9,FALSE)</f>
        <v>-4.1404494884891845</v>
      </c>
      <c r="O12">
        <f>VLOOKUP($A12,'Relevant Nodes'!$A$3:$J$177,10,FALSE)</f>
        <v>6.5445811106712011</v>
      </c>
      <c r="P12">
        <f t="shared" si="1"/>
        <v>-4.1404494884891845</v>
      </c>
      <c r="Q12">
        <f t="shared" si="2"/>
        <v>0</v>
      </c>
      <c r="R12">
        <f t="shared" si="3"/>
        <v>1</v>
      </c>
      <c r="S12">
        <f t="shared" si="0"/>
        <v>5.2840709492945308</v>
      </c>
      <c r="T12">
        <f t="shared" si="4"/>
        <v>6.5445811106712011</v>
      </c>
      <c r="U12">
        <f t="shared" si="5"/>
        <v>-1.2605101613766703</v>
      </c>
      <c r="V12">
        <f t="shared" si="6"/>
        <v>0</v>
      </c>
    </row>
    <row r="13" spans="1:23" x14ac:dyDescent="0.35">
      <c r="A13" s="22" t="s">
        <v>18</v>
      </c>
      <c r="B13" s="22" t="s">
        <v>265</v>
      </c>
      <c r="C13" s="22" t="s">
        <v>237</v>
      </c>
      <c r="D13" s="24">
        <v>0.31567899999999999</v>
      </c>
      <c r="E13" s="25" t="s">
        <v>623</v>
      </c>
      <c r="F13" s="26">
        <v>0</v>
      </c>
      <c r="G13" s="27">
        <v>0</v>
      </c>
      <c r="H13" s="28">
        <v>0.7</v>
      </c>
      <c r="I13" s="27">
        <v>76.3</v>
      </c>
      <c r="J13">
        <f>VLOOKUP($A13,'Relevant Nodes'!$A$3:$J$177,7,FALSE)</f>
        <v>1</v>
      </c>
      <c r="K13">
        <f>VLOOKUP($A13,'Relevant Nodes'!$A$3:$J$177,6,FALSE)</f>
        <v>3</v>
      </c>
      <c r="L13">
        <f>VLOOKUP($A13,'Relevant Nodes'!$A$3:$J$177,4,FALSE)</f>
        <v>4</v>
      </c>
      <c r="M13" s="15">
        <f>VLOOKUP($K13,Sharing!$B$8:$G$34,6,FALSE)</f>
        <v>0.50129966934689707</v>
      </c>
      <c r="N13">
        <f>VLOOKUP($A13,'Relevant Nodes'!$A$3:$J$177,9,FALSE)</f>
        <v>34.49482478682252</v>
      </c>
      <c r="O13">
        <f>VLOOKUP($A13,'Relevant Nodes'!$A$3:$J$177,10,FALSE)</f>
        <v>2.9542421962852798</v>
      </c>
      <c r="P13">
        <f t="shared" si="1"/>
        <v>17.292244259813277</v>
      </c>
      <c r="Q13">
        <f t="shared" si="2"/>
        <v>17.202580527009243</v>
      </c>
      <c r="R13">
        <f t="shared" si="3"/>
        <v>0</v>
      </c>
      <c r="S13">
        <f t="shared" si="0"/>
        <v>22.661378902702836</v>
      </c>
      <c r="T13">
        <f t="shared" si="4"/>
        <v>0</v>
      </c>
      <c r="U13">
        <f t="shared" si="5"/>
        <v>5.4587983756935952</v>
      </c>
      <c r="V13">
        <f t="shared" si="6"/>
        <v>17.202580527009243</v>
      </c>
    </row>
    <row r="14" spans="1:23" x14ac:dyDescent="0.35">
      <c r="A14" s="22" t="s">
        <v>172</v>
      </c>
      <c r="B14" s="22" t="s">
        <v>268</v>
      </c>
      <c r="C14" s="22" t="s">
        <v>237</v>
      </c>
      <c r="D14" s="24">
        <v>0.39983400000000002</v>
      </c>
      <c r="E14" s="25" t="s">
        <v>623</v>
      </c>
      <c r="F14" s="26">
        <v>0</v>
      </c>
      <c r="G14" s="27">
        <v>0</v>
      </c>
      <c r="H14" s="28">
        <v>0.7</v>
      </c>
      <c r="I14" s="27">
        <v>75.599999999999994</v>
      </c>
      <c r="J14">
        <f>VLOOKUP($A14,'Relevant Nodes'!$A$3:$J$177,7,FALSE)</f>
        <v>1</v>
      </c>
      <c r="K14">
        <f>VLOOKUP($A14,'Relevant Nodes'!$A$3:$J$177,6,FALSE)</f>
        <v>3</v>
      </c>
      <c r="L14">
        <f>VLOOKUP($A14,'Relevant Nodes'!$A$3:$J$177,4,FALSE)</f>
        <v>4</v>
      </c>
      <c r="M14" s="15">
        <f>VLOOKUP($K14,Sharing!$B$8:$G$34,6,FALSE)</f>
        <v>0.50129966934689707</v>
      </c>
      <c r="N14">
        <f>VLOOKUP($A14,'Relevant Nodes'!$A$3:$J$177,9,FALSE)</f>
        <v>34.502197712483586</v>
      </c>
      <c r="O14">
        <f>VLOOKUP($A14,'Relevant Nodes'!$A$3:$J$177,10,FALSE)</f>
        <v>2.9542421962853158</v>
      </c>
      <c r="P14">
        <f t="shared" si="1"/>
        <v>17.295940305009289</v>
      </c>
      <c r="Q14">
        <f t="shared" si="2"/>
        <v>17.206257407474297</v>
      </c>
      <c r="R14">
        <f t="shared" si="3"/>
        <v>0</v>
      </c>
      <c r="S14">
        <f t="shared" si="0"/>
        <v>24.121762403387383</v>
      </c>
      <c r="T14">
        <f t="shared" si="4"/>
        <v>0</v>
      </c>
      <c r="U14">
        <f t="shared" si="5"/>
        <v>6.9155049959130848</v>
      </c>
      <c r="V14">
        <f t="shared" si="6"/>
        <v>17.206257407474297</v>
      </c>
    </row>
    <row r="15" spans="1:23" x14ac:dyDescent="0.35">
      <c r="A15" s="22" t="s">
        <v>19</v>
      </c>
      <c r="B15" s="22" t="s">
        <v>592</v>
      </c>
      <c r="C15" s="22" t="s">
        <v>239</v>
      </c>
      <c r="D15" s="24">
        <v>0.48320400000000002</v>
      </c>
      <c r="E15" s="30" t="s">
        <v>623</v>
      </c>
      <c r="F15" s="30">
        <v>0</v>
      </c>
      <c r="G15" s="30">
        <v>0</v>
      </c>
      <c r="H15" s="30">
        <v>0.7</v>
      </c>
      <c r="I15" s="31">
        <v>125.99999999999999</v>
      </c>
      <c r="J15">
        <f>VLOOKUP($A15,'Relevant Nodes'!$A$3:$J$177,7,FALSE)</f>
        <v>7</v>
      </c>
      <c r="K15">
        <f>VLOOKUP($A15,'Relevant Nodes'!$A$3:$J$177,6,FALSE)</f>
        <v>17</v>
      </c>
      <c r="L15">
        <f>VLOOKUP($A15,'Relevant Nodes'!$A$3:$J$177,4,FALSE)</f>
        <v>18</v>
      </c>
      <c r="M15" s="15">
        <f>VLOOKUP($K15,Sharing!$B$8:$G$34,6,FALSE)</f>
        <v>1</v>
      </c>
      <c r="N15">
        <f>VLOOKUP($A15,'Relevant Nodes'!$A$3:$J$177,9,FALSE)</f>
        <v>0.9711722958394271</v>
      </c>
      <c r="O15">
        <f>VLOOKUP($A15,'Relevant Nodes'!$A$3:$J$177,10,FALSE)</f>
        <v>2.6366534681862079</v>
      </c>
      <c r="P15">
        <f t="shared" si="1"/>
        <v>0.9711722958394271</v>
      </c>
      <c r="Q15">
        <f t="shared" si="2"/>
        <v>0</v>
      </c>
      <c r="R15">
        <f t="shared" si="3"/>
        <v>0</v>
      </c>
      <c r="S15">
        <f t="shared" si="0"/>
        <v>0.46927433803879454</v>
      </c>
      <c r="T15">
        <f t="shared" si="4"/>
        <v>0</v>
      </c>
      <c r="U15">
        <f t="shared" si="5"/>
        <v>0.46927433803879454</v>
      </c>
      <c r="V15">
        <f t="shared" si="6"/>
        <v>0</v>
      </c>
    </row>
    <row r="16" spans="1:23" x14ac:dyDescent="0.35">
      <c r="A16" s="22" t="s">
        <v>20</v>
      </c>
      <c r="B16" s="22" t="s">
        <v>592</v>
      </c>
      <c r="C16" s="22" t="s">
        <v>239</v>
      </c>
      <c r="D16" s="24">
        <v>0.48320400000000002</v>
      </c>
      <c r="E16" s="30" t="s">
        <v>623</v>
      </c>
      <c r="F16" s="30">
        <v>0</v>
      </c>
      <c r="G16" s="30">
        <v>0</v>
      </c>
      <c r="H16" s="30">
        <v>0.7</v>
      </c>
      <c r="I16" s="31">
        <v>125.99999999999999</v>
      </c>
      <c r="J16">
        <f>VLOOKUP($A16,'Relevant Nodes'!$A$3:$J$177,7,FALSE)</f>
        <v>7</v>
      </c>
      <c r="K16">
        <f>VLOOKUP($A16,'Relevant Nodes'!$A$3:$J$177,6,FALSE)</f>
        <v>17</v>
      </c>
      <c r="L16">
        <f>VLOOKUP($A16,'Relevant Nodes'!$A$3:$J$177,4,FALSE)</f>
        <v>18</v>
      </c>
      <c r="M16" s="15">
        <f>VLOOKUP($K16,Sharing!$B$8:$G$34,6,FALSE)</f>
        <v>1</v>
      </c>
      <c r="N16">
        <f>VLOOKUP($A16,'Relevant Nodes'!$A$3:$J$177,9,FALSE)</f>
        <v>0.6868798541647595</v>
      </c>
      <c r="O16">
        <f>VLOOKUP($A16,'Relevant Nodes'!$A$3:$J$177,10,FALSE)</f>
        <v>2.7989964143513251</v>
      </c>
      <c r="P16">
        <f t="shared" si="1"/>
        <v>0.6868798541647595</v>
      </c>
      <c r="Q16">
        <f t="shared" si="2"/>
        <v>0</v>
      </c>
      <c r="R16">
        <f t="shared" si="3"/>
        <v>0</v>
      </c>
      <c r="S16">
        <f t="shared" si="0"/>
        <v>0.33190309305182847</v>
      </c>
      <c r="T16">
        <f t="shared" si="4"/>
        <v>0</v>
      </c>
      <c r="U16">
        <f t="shared" si="5"/>
        <v>0.33190309305182847</v>
      </c>
      <c r="V16">
        <f t="shared" si="6"/>
        <v>0</v>
      </c>
    </row>
    <row r="17" spans="1:22" x14ac:dyDescent="0.35">
      <c r="A17" s="22" t="s">
        <v>22</v>
      </c>
      <c r="B17" s="22" t="s">
        <v>269</v>
      </c>
      <c r="C17" s="22" t="s">
        <v>237</v>
      </c>
      <c r="D17" s="24">
        <v>0.37351099999999998</v>
      </c>
      <c r="E17" s="25" t="s">
        <v>623</v>
      </c>
      <c r="F17" s="26">
        <v>0</v>
      </c>
      <c r="G17" s="27">
        <v>0</v>
      </c>
      <c r="H17" s="28">
        <v>0.7</v>
      </c>
      <c r="I17" s="27">
        <v>37.029999999999994</v>
      </c>
      <c r="J17">
        <f>VLOOKUP($A17,'Relevant Nodes'!$A$3:$J$177,7,FALSE)</f>
        <v>2</v>
      </c>
      <c r="K17">
        <f>VLOOKUP($A17,'Relevant Nodes'!$A$3:$J$177,6,FALSE)</f>
        <v>10</v>
      </c>
      <c r="L17">
        <f>VLOOKUP($A17,'Relevant Nodes'!$A$3:$J$177,4,FALSE)</f>
        <v>12</v>
      </c>
      <c r="M17" s="15">
        <f>VLOOKUP($K17,Sharing!$B$8:$G$34,6,FALSE)</f>
        <v>0.46627992721572109</v>
      </c>
      <c r="N17">
        <f>VLOOKUP($A17,'Relevant Nodes'!$A$3:$J$177,9,FALSE)</f>
        <v>22.872039338489277</v>
      </c>
      <c r="O17">
        <f>VLOOKUP($A17,'Relevant Nodes'!$A$3:$J$177,10,FALSE)</f>
        <v>2.9918189868377802</v>
      </c>
      <c r="P17">
        <f t="shared" si="1"/>
        <v>10.66477283802589</v>
      </c>
      <c r="Q17">
        <f t="shared" si="2"/>
        <v>12.207266500463387</v>
      </c>
      <c r="R17">
        <f t="shared" si="3"/>
        <v>0</v>
      </c>
      <c r="S17">
        <f t="shared" si="0"/>
        <v>16.190676467967275</v>
      </c>
      <c r="T17">
        <f t="shared" si="4"/>
        <v>0</v>
      </c>
      <c r="U17">
        <f t="shared" si="5"/>
        <v>3.9834099675038881</v>
      </c>
      <c r="V17">
        <f t="shared" si="6"/>
        <v>12.207266500463387</v>
      </c>
    </row>
    <row r="18" spans="1:22" x14ac:dyDescent="0.35">
      <c r="A18" s="22" t="s">
        <v>173</v>
      </c>
      <c r="B18" s="22" t="s">
        <v>262</v>
      </c>
      <c r="C18" s="22" t="s">
        <v>239</v>
      </c>
      <c r="D18" s="24">
        <v>0.49498199999999998</v>
      </c>
      <c r="E18" s="25" t="s">
        <v>623</v>
      </c>
      <c r="F18" s="26">
        <v>0</v>
      </c>
      <c r="G18" s="27">
        <v>0</v>
      </c>
      <c r="H18" s="28">
        <v>0.7</v>
      </c>
      <c r="I18" s="27">
        <v>411.59999999999997</v>
      </c>
      <c r="J18">
        <f>VLOOKUP($A18,'Relevant Nodes'!$A$3:$J$177,7,FALSE)</f>
        <v>1</v>
      </c>
      <c r="K18">
        <f>VLOOKUP($A18,'Relevant Nodes'!$A$3:$J$177,6,FALSE)</f>
        <v>1</v>
      </c>
      <c r="L18">
        <f>VLOOKUP($A18,'Relevant Nodes'!$A$3:$J$177,4,FALSE)</f>
        <v>3</v>
      </c>
      <c r="M18" s="15">
        <f>VLOOKUP($K18,Sharing!$B$8:$G$34,6,FALSE)</f>
        <v>0.51646109579767174</v>
      </c>
      <c r="N18">
        <f>VLOOKUP($A18,'Relevant Nodes'!$A$3:$J$177,9,FALSE)</f>
        <v>29.81013136022435</v>
      </c>
      <c r="O18">
        <f>VLOOKUP($A18,'Relevant Nodes'!$A$3:$J$177,10,FALSE)</f>
        <v>2.5682398841615002</v>
      </c>
      <c r="P18">
        <f t="shared" si="1"/>
        <v>15.395773108174007</v>
      </c>
      <c r="Q18">
        <f t="shared" si="2"/>
        <v>14.414358252050343</v>
      </c>
      <c r="R18">
        <f t="shared" si="3"/>
        <v>0</v>
      </c>
      <c r="S18">
        <f t="shared" si="0"/>
        <v>22.034988816680528</v>
      </c>
      <c r="T18">
        <f t="shared" si="4"/>
        <v>0</v>
      </c>
      <c r="U18">
        <f t="shared" si="5"/>
        <v>7.6206305646301855</v>
      </c>
      <c r="V18">
        <f t="shared" si="6"/>
        <v>14.414358252050343</v>
      </c>
    </row>
    <row r="19" spans="1:22" x14ac:dyDescent="0.35">
      <c r="A19" s="22" t="s">
        <v>24</v>
      </c>
      <c r="B19" s="22" t="s">
        <v>270</v>
      </c>
      <c r="C19" s="22" t="s">
        <v>237</v>
      </c>
      <c r="D19" s="24">
        <v>0.25538699999999998</v>
      </c>
      <c r="E19" s="25" t="s">
        <v>623</v>
      </c>
      <c r="F19" s="26">
        <v>0</v>
      </c>
      <c r="G19" s="27">
        <v>0</v>
      </c>
      <c r="H19" s="28">
        <v>0.7</v>
      </c>
      <c r="I19" s="27">
        <v>82.6</v>
      </c>
      <c r="J19">
        <f>VLOOKUP($A19,'Relevant Nodes'!$A$3:$J$177,7,FALSE)</f>
        <v>2</v>
      </c>
      <c r="K19">
        <f>VLOOKUP($A19,'Relevant Nodes'!$A$3:$J$177,6,FALSE)</f>
        <v>11</v>
      </c>
      <c r="L19">
        <f>VLOOKUP($A19,'Relevant Nodes'!$A$3:$J$177,4,FALSE)</f>
        <v>12</v>
      </c>
      <c r="M19" s="15">
        <f>VLOOKUP($K19,Sharing!$B$8:$G$34,6,FALSE)</f>
        <v>0.64362575081817364</v>
      </c>
      <c r="N19">
        <f>VLOOKUP($A19,'Relevant Nodes'!$A$3:$J$177,9,FALSE)</f>
        <v>20.74852590980958</v>
      </c>
      <c r="O19">
        <f>VLOOKUP($A19,'Relevant Nodes'!$A$3:$J$177,10,FALSE)</f>
        <v>2.9519338897373846</v>
      </c>
      <c r="P19">
        <f t="shared" si="1"/>
        <v>13.354285567071519</v>
      </c>
      <c r="Q19">
        <f t="shared" si="2"/>
        <v>7.3942403427380601</v>
      </c>
      <c r="R19">
        <f t="shared" si="3"/>
        <v>0</v>
      </c>
      <c r="S19">
        <f t="shared" si="0"/>
        <v>10.804751270855753</v>
      </c>
      <c r="T19">
        <f t="shared" si="4"/>
        <v>0</v>
      </c>
      <c r="U19">
        <f t="shared" si="5"/>
        <v>3.4105109281176937</v>
      </c>
      <c r="V19">
        <f t="shared" si="6"/>
        <v>7.3942403427380601</v>
      </c>
    </row>
    <row r="20" spans="1:22" x14ac:dyDescent="0.35">
      <c r="A20" s="22" t="s">
        <v>23</v>
      </c>
      <c r="B20" s="22" t="s">
        <v>271</v>
      </c>
      <c r="C20" s="22" t="s">
        <v>237</v>
      </c>
      <c r="D20" s="24">
        <v>0.258627</v>
      </c>
      <c r="E20" s="25" t="s">
        <v>623</v>
      </c>
      <c r="F20" s="26">
        <v>0</v>
      </c>
      <c r="G20" s="27">
        <v>0</v>
      </c>
      <c r="H20" s="28">
        <v>0.7</v>
      </c>
      <c r="I20" s="27">
        <v>42</v>
      </c>
      <c r="J20">
        <f>VLOOKUP($A20,'Relevant Nodes'!$A$3:$J$177,7,FALSE)</f>
        <v>2</v>
      </c>
      <c r="K20">
        <f>VLOOKUP($A20,'Relevant Nodes'!$A$3:$J$177,6,FALSE)</f>
        <v>11</v>
      </c>
      <c r="L20">
        <f>VLOOKUP($A20,'Relevant Nodes'!$A$3:$J$177,4,FALSE)</f>
        <v>12</v>
      </c>
      <c r="M20" s="15">
        <f>VLOOKUP($K20,Sharing!$B$8:$G$34,6,FALSE)</f>
        <v>0.64362575081817364</v>
      </c>
      <c r="N20">
        <f>VLOOKUP($A20,'Relevant Nodes'!$A$3:$J$177,9,FALSE)</f>
        <v>21.304237920209015</v>
      </c>
      <c r="O20">
        <f>VLOOKUP($A20,'Relevant Nodes'!$A$3:$J$177,10,FALSE)</f>
        <v>2.9893683779019011</v>
      </c>
      <c r="P20">
        <f t="shared" si="1"/>
        <v>13.711956127003534</v>
      </c>
      <c r="Q20">
        <f t="shared" si="2"/>
        <v>7.5922817932054816</v>
      </c>
      <c r="R20">
        <f t="shared" si="3"/>
        <v>0</v>
      </c>
      <c r="S20">
        <f t="shared" si="0"/>
        <v>11.138563870464024</v>
      </c>
      <c r="T20">
        <f t="shared" si="4"/>
        <v>0</v>
      </c>
      <c r="U20">
        <f t="shared" si="5"/>
        <v>3.5462820772585428</v>
      </c>
      <c r="V20">
        <f t="shared" si="6"/>
        <v>7.5922817932054816</v>
      </c>
    </row>
    <row r="21" spans="1:22" x14ac:dyDescent="0.35">
      <c r="A21" s="22" t="s">
        <v>25</v>
      </c>
      <c r="B21" s="22" t="s">
        <v>490</v>
      </c>
      <c r="C21" s="22" t="s">
        <v>341</v>
      </c>
      <c r="D21" s="24">
        <v>0.42188799999999999</v>
      </c>
      <c r="E21" s="25" t="s">
        <v>622</v>
      </c>
      <c r="F21" s="26">
        <v>0.81535038176096053</v>
      </c>
      <c r="G21" s="27">
        <v>322.87875117734035</v>
      </c>
      <c r="H21" s="28">
        <v>0.41958149359008617</v>
      </c>
      <c r="I21" s="27">
        <v>166.15427146167411</v>
      </c>
      <c r="J21">
        <f>VLOOKUP($A21,'Relevant Nodes'!$A$3:$J$177,7,FALSE)</f>
        <v>3</v>
      </c>
      <c r="K21">
        <f>VLOOKUP($A21,'Relevant Nodes'!$A$3:$J$177,6,FALSE)</f>
        <v>13</v>
      </c>
      <c r="L21">
        <f>VLOOKUP($A21,'Relevant Nodes'!$A$3:$J$177,4,FALSE)</f>
        <v>15</v>
      </c>
      <c r="M21" s="15">
        <f>VLOOKUP($K21,Sharing!$B$8:$G$34,6,FALSE)</f>
        <v>0.54736497875674861</v>
      </c>
      <c r="N21">
        <f>VLOOKUP($A21,'Relevant Nodes'!$A$3:$J$177,9,FALSE)</f>
        <v>9.8092755156435576</v>
      </c>
      <c r="O21">
        <f>VLOOKUP($A21,'Relevant Nodes'!$A$3:$J$177,10,FALSE)</f>
        <v>3.4184332682727638</v>
      </c>
      <c r="P21">
        <f t="shared" si="1"/>
        <v>5.3692538842393303</v>
      </c>
      <c r="Q21">
        <f t="shared" si="2"/>
        <v>4.4400216314042273</v>
      </c>
      <c r="R21">
        <f t="shared" si="3"/>
        <v>1</v>
      </c>
      <c r="S21">
        <f t="shared" si="0"/>
        <v>7.556848897016593</v>
      </c>
      <c r="T21">
        <f t="shared" si="4"/>
        <v>3.4184332682727638</v>
      </c>
      <c r="U21">
        <f t="shared" si="5"/>
        <v>2.2652237827139623</v>
      </c>
      <c r="V21">
        <f t="shared" si="6"/>
        <v>1.8731918460298667</v>
      </c>
    </row>
    <row r="22" spans="1:22" x14ac:dyDescent="0.35">
      <c r="A22" s="22" t="s">
        <v>26</v>
      </c>
      <c r="B22" s="22" t="s">
        <v>407</v>
      </c>
      <c r="C22" s="22" t="s">
        <v>239</v>
      </c>
      <c r="D22" s="24">
        <v>0.52284600000000003</v>
      </c>
      <c r="E22" s="25" t="s">
        <v>623</v>
      </c>
      <c r="F22" s="26">
        <v>0</v>
      </c>
      <c r="G22" s="27">
        <v>0</v>
      </c>
      <c r="H22" s="28">
        <v>0.7</v>
      </c>
      <c r="I22" s="27">
        <v>401.79999999999995</v>
      </c>
      <c r="J22">
        <f>VLOOKUP($A22,'Relevant Nodes'!$A$3:$J$177,7,FALSE)</f>
        <v>6</v>
      </c>
      <c r="K22">
        <f>VLOOKUP($A22,'Relevant Nodes'!$A$3:$J$177,6,FALSE)</f>
        <v>16</v>
      </c>
      <c r="L22">
        <f>VLOOKUP($A22,'Relevant Nodes'!$A$3:$J$177,4,FALSE)</f>
        <v>18</v>
      </c>
      <c r="M22" s="15">
        <f>VLOOKUP($K22,Sharing!$B$8:$G$34,6,FALSE)</f>
        <v>1</v>
      </c>
      <c r="N22">
        <f>VLOOKUP($A22,'Relevant Nodes'!$A$3:$J$177,9,FALSE)</f>
        <v>2.4041955799411294</v>
      </c>
      <c r="O22">
        <f>VLOOKUP($A22,'Relevant Nodes'!$A$3:$J$177,10,FALSE)</f>
        <v>2.3882340844604015</v>
      </c>
      <c r="P22">
        <f t="shared" si="1"/>
        <v>2.4041955799411294</v>
      </c>
      <c r="Q22">
        <f t="shared" si="2"/>
        <v>0</v>
      </c>
      <c r="R22">
        <f t="shared" si="3"/>
        <v>0</v>
      </c>
      <c r="S22">
        <f t="shared" si="0"/>
        <v>1.2570240421898999</v>
      </c>
      <c r="T22">
        <f t="shared" si="4"/>
        <v>0</v>
      </c>
      <c r="U22">
        <f t="shared" si="5"/>
        <v>1.2570240421898999</v>
      </c>
      <c r="V22">
        <f t="shared" si="6"/>
        <v>0</v>
      </c>
    </row>
    <row r="23" spans="1:22" x14ac:dyDescent="0.35">
      <c r="A23" s="22" t="s">
        <v>26</v>
      </c>
      <c r="B23" s="22" t="s">
        <v>278</v>
      </c>
      <c r="C23" s="22" t="s">
        <v>239</v>
      </c>
      <c r="D23" s="24">
        <v>0.389768</v>
      </c>
      <c r="E23" s="25" t="s">
        <v>623</v>
      </c>
      <c r="F23" s="26">
        <v>0</v>
      </c>
      <c r="G23" s="27">
        <v>0</v>
      </c>
      <c r="H23" s="28">
        <v>0.7</v>
      </c>
      <c r="I23" s="27">
        <v>177.79999999999998</v>
      </c>
      <c r="J23">
        <f>VLOOKUP($A23,'Relevant Nodes'!$A$3:$J$177,7,FALSE)</f>
        <v>6</v>
      </c>
      <c r="K23">
        <f>VLOOKUP($A23,'Relevant Nodes'!$A$3:$J$177,6,FALSE)</f>
        <v>16</v>
      </c>
      <c r="L23">
        <f>VLOOKUP($A23,'Relevant Nodes'!$A$3:$J$177,4,FALSE)</f>
        <v>18</v>
      </c>
      <c r="M23" s="15">
        <f>VLOOKUP($K23,Sharing!$B$8:$G$34,6,FALSE)</f>
        <v>1</v>
      </c>
      <c r="N23">
        <f>VLOOKUP($A23,'Relevant Nodes'!$A$3:$J$177,9,FALSE)</f>
        <v>2.4041955799411294</v>
      </c>
      <c r="O23">
        <f>VLOOKUP($A23,'Relevant Nodes'!$A$3:$J$177,10,FALSE)</f>
        <v>2.3882340844604015</v>
      </c>
      <c r="P23">
        <f t="shared" si="1"/>
        <v>2.4041955799411294</v>
      </c>
      <c r="Q23">
        <f t="shared" si="2"/>
        <v>0</v>
      </c>
      <c r="R23">
        <f t="shared" si="3"/>
        <v>0</v>
      </c>
      <c r="S23">
        <f t="shared" si="0"/>
        <v>0.93707850280249416</v>
      </c>
      <c r="T23">
        <f t="shared" si="4"/>
        <v>0</v>
      </c>
      <c r="U23">
        <f t="shared" si="5"/>
        <v>0.93707850280249416</v>
      </c>
      <c r="V23">
        <f t="shared" si="6"/>
        <v>0</v>
      </c>
    </row>
    <row r="24" spans="1:22" x14ac:dyDescent="0.35">
      <c r="A24" s="22" t="s">
        <v>27</v>
      </c>
      <c r="B24" s="22" t="s">
        <v>555</v>
      </c>
      <c r="C24" s="22" t="s">
        <v>221</v>
      </c>
      <c r="D24" s="24">
        <v>0.41782999999999998</v>
      </c>
      <c r="E24" s="25" t="s">
        <v>622</v>
      </c>
      <c r="F24" s="26">
        <v>0.81535038176096053</v>
      </c>
      <c r="G24" s="27">
        <v>342.44716033960344</v>
      </c>
      <c r="H24" s="28">
        <v>0.41958149359008617</v>
      </c>
      <c r="I24" s="27">
        <v>176.2242273078362</v>
      </c>
      <c r="J24">
        <f>VLOOKUP($A24,'Relevant Nodes'!$A$3:$J$177,7,FALSE)</f>
        <v>11</v>
      </c>
      <c r="K24">
        <f>VLOOKUP($A24,'Relevant Nodes'!$A$3:$J$177,6,FALSE)</f>
        <v>25</v>
      </c>
      <c r="L24">
        <f>VLOOKUP($A24,'Relevant Nodes'!$A$3:$J$177,4,FALSE)</f>
        <v>20</v>
      </c>
      <c r="M24" s="15">
        <f>VLOOKUP($K24,Sharing!$B$8:$G$34,6,FALSE)</f>
        <v>1</v>
      </c>
      <c r="N24">
        <f>VLOOKUP($A24,'Relevant Nodes'!$A$3:$J$177,9,FALSE)</f>
        <v>-0.71539676376724015</v>
      </c>
      <c r="O24">
        <f>VLOOKUP($A24,'Relevant Nodes'!$A$3:$J$177,10,FALSE)</f>
        <v>-4.43808608325243</v>
      </c>
      <c r="P24">
        <f t="shared" si="1"/>
        <v>-0.71539676376724015</v>
      </c>
      <c r="Q24">
        <f t="shared" si="2"/>
        <v>0</v>
      </c>
      <c r="R24">
        <f t="shared" si="3"/>
        <v>1</v>
      </c>
      <c r="S24">
        <f t="shared" si="0"/>
        <v>-4.7370003130572957</v>
      </c>
      <c r="T24">
        <f t="shared" si="4"/>
        <v>-4.43808608325243</v>
      </c>
      <c r="U24">
        <f t="shared" si="5"/>
        <v>-0.29891422980486593</v>
      </c>
      <c r="V24">
        <f t="shared" si="6"/>
        <v>0</v>
      </c>
    </row>
    <row r="25" spans="1:22" x14ac:dyDescent="0.35">
      <c r="A25" s="22" t="s">
        <v>27</v>
      </c>
      <c r="B25" s="22" t="s">
        <v>534</v>
      </c>
      <c r="C25" s="22" t="s">
        <v>239</v>
      </c>
      <c r="D25" s="24">
        <v>0.415993</v>
      </c>
      <c r="E25" s="25" t="s">
        <v>623</v>
      </c>
      <c r="F25" s="26">
        <v>0</v>
      </c>
      <c r="G25" s="27">
        <v>0</v>
      </c>
      <c r="H25" s="28">
        <v>0.7</v>
      </c>
      <c r="I25" s="27">
        <v>280</v>
      </c>
      <c r="J25">
        <f>VLOOKUP($A25,'Relevant Nodes'!$A$3:$J$177,7,FALSE)</f>
        <v>11</v>
      </c>
      <c r="K25">
        <f>VLOOKUP($A25,'Relevant Nodes'!$A$3:$J$177,6,FALSE)</f>
        <v>25</v>
      </c>
      <c r="L25">
        <f>VLOOKUP($A25,'Relevant Nodes'!$A$3:$J$177,4,FALSE)</f>
        <v>20</v>
      </c>
      <c r="M25" s="15">
        <f>VLOOKUP($K25,Sharing!$B$8:$G$34,6,FALSE)</f>
        <v>1</v>
      </c>
      <c r="N25">
        <f>VLOOKUP($A25,'Relevant Nodes'!$A$3:$J$177,9,FALSE)</f>
        <v>-0.71539676376724015</v>
      </c>
      <c r="O25">
        <f>VLOOKUP($A25,'Relevant Nodes'!$A$3:$J$177,10,FALSE)</f>
        <v>-4.43808608325243</v>
      </c>
      <c r="P25">
        <f t="shared" si="1"/>
        <v>-0.71539676376724015</v>
      </c>
      <c r="Q25">
        <f t="shared" si="2"/>
        <v>0</v>
      </c>
      <c r="R25">
        <f t="shared" si="3"/>
        <v>0</v>
      </c>
      <c r="S25">
        <f t="shared" si="0"/>
        <v>-0.29760004594982553</v>
      </c>
      <c r="T25">
        <f t="shared" si="4"/>
        <v>0</v>
      </c>
      <c r="U25">
        <f t="shared" si="5"/>
        <v>-0.29760004594982553</v>
      </c>
      <c r="V25">
        <f t="shared" si="6"/>
        <v>0</v>
      </c>
    </row>
    <row r="26" spans="1:22" x14ac:dyDescent="0.35">
      <c r="A26" s="22" t="s">
        <v>28</v>
      </c>
      <c r="B26" s="22" t="s">
        <v>274</v>
      </c>
      <c r="C26" s="22" t="s">
        <v>252</v>
      </c>
      <c r="D26" s="24">
        <v>0.102893</v>
      </c>
      <c r="E26" s="25" t="s">
        <v>622</v>
      </c>
      <c r="F26" s="26">
        <v>0.81535038176096053</v>
      </c>
      <c r="G26" s="27">
        <v>40.685984049871927</v>
      </c>
      <c r="H26" s="28">
        <v>0.5</v>
      </c>
      <c r="I26" s="27">
        <v>24.95</v>
      </c>
      <c r="J26">
        <f>VLOOKUP($A26,'Relevant Nodes'!$A$3:$J$177,7,FALSE)</f>
        <v>9</v>
      </c>
      <c r="K26">
        <f>VLOOKUP($A26,'Relevant Nodes'!$A$3:$J$177,6,FALSE)</f>
        <v>18</v>
      </c>
      <c r="L26">
        <f>VLOOKUP($A26,'Relevant Nodes'!$A$3:$J$177,4,FALSE)</f>
        <v>21</v>
      </c>
      <c r="M26" s="15">
        <f>VLOOKUP($K26,Sharing!$B$8:$G$34,6,FALSE)</f>
        <v>1</v>
      </c>
      <c r="N26">
        <f>VLOOKUP($A26,'Relevant Nodes'!$A$3:$J$177,9,FALSE)</f>
        <v>1.9914259644912786</v>
      </c>
      <c r="O26">
        <f>VLOOKUP($A26,'Relevant Nodes'!$A$3:$J$177,10,FALSE)</f>
        <v>-2.6970326122764394</v>
      </c>
      <c r="P26">
        <f t="shared" si="1"/>
        <v>1.9914259644912786</v>
      </c>
      <c r="Q26">
        <f t="shared" si="2"/>
        <v>0</v>
      </c>
      <c r="R26">
        <f t="shared" si="3"/>
        <v>1</v>
      </c>
      <c r="S26">
        <f t="shared" si="0"/>
        <v>-2.4921288205120384</v>
      </c>
      <c r="T26">
        <f t="shared" si="4"/>
        <v>-2.6970326122764394</v>
      </c>
      <c r="U26">
        <f t="shared" si="5"/>
        <v>0.20490379176440113</v>
      </c>
      <c r="V26">
        <f t="shared" si="6"/>
        <v>0</v>
      </c>
    </row>
    <row r="27" spans="1:22" x14ac:dyDescent="0.35">
      <c r="A27" s="22" t="s">
        <v>29</v>
      </c>
      <c r="B27" s="22" t="s">
        <v>351</v>
      </c>
      <c r="C27" s="22" t="s">
        <v>239</v>
      </c>
      <c r="D27" s="24">
        <v>0.48320400000000002</v>
      </c>
      <c r="E27" s="25" t="s">
        <v>623</v>
      </c>
      <c r="F27" s="26">
        <v>0</v>
      </c>
      <c r="G27" s="27">
        <v>0</v>
      </c>
      <c r="H27" s="28">
        <v>0.7</v>
      </c>
      <c r="I27" s="27">
        <v>475.99999999999994</v>
      </c>
      <c r="J27">
        <f>VLOOKUP($A27,'Relevant Nodes'!$A$3:$J$177,7,FALSE)</f>
        <v>9</v>
      </c>
      <c r="K27">
        <f>VLOOKUP($A27,'Relevant Nodes'!$A$3:$J$177,6,FALSE)</f>
        <v>18</v>
      </c>
      <c r="L27">
        <f>VLOOKUP($A27,'Relevant Nodes'!$A$3:$J$177,4,FALSE)</f>
        <v>21</v>
      </c>
      <c r="M27" s="15">
        <f>VLOOKUP($K27,Sharing!$B$8:$G$34,6,FALSE)</f>
        <v>1</v>
      </c>
      <c r="N27">
        <f>VLOOKUP($A27,'Relevant Nodes'!$A$3:$J$177,9,FALSE)</f>
        <v>2.3836749079105655</v>
      </c>
      <c r="O27">
        <f>VLOOKUP($A27,'Relevant Nodes'!$A$3:$J$177,10,FALSE)</f>
        <v>-1.8738426127998662</v>
      </c>
      <c r="P27">
        <f t="shared" si="1"/>
        <v>2.3836749079105655</v>
      </c>
      <c r="Q27">
        <f t="shared" si="2"/>
        <v>0</v>
      </c>
      <c r="R27">
        <f t="shared" si="3"/>
        <v>0</v>
      </c>
      <c r="S27">
        <f t="shared" si="0"/>
        <v>1.151801250202017</v>
      </c>
      <c r="T27">
        <f t="shared" si="4"/>
        <v>0</v>
      </c>
      <c r="U27">
        <f t="shared" si="5"/>
        <v>1.151801250202017</v>
      </c>
      <c r="V27">
        <f t="shared" si="6"/>
        <v>0</v>
      </c>
    </row>
    <row r="28" spans="1:22" x14ac:dyDescent="0.35">
      <c r="A28" s="22" t="s">
        <v>29</v>
      </c>
      <c r="B28" s="22" t="s">
        <v>406</v>
      </c>
      <c r="C28" s="22" t="s">
        <v>239</v>
      </c>
      <c r="D28" s="24">
        <v>0.46703</v>
      </c>
      <c r="E28" s="25" t="s">
        <v>623</v>
      </c>
      <c r="F28" s="26">
        <v>0</v>
      </c>
      <c r="G28" s="27">
        <v>0</v>
      </c>
      <c r="H28" s="28">
        <v>0.7</v>
      </c>
      <c r="I28" s="27">
        <v>69.929999999999993</v>
      </c>
      <c r="J28">
        <f>VLOOKUP($A28,'Relevant Nodes'!$A$3:$J$177,7,FALSE)</f>
        <v>9</v>
      </c>
      <c r="K28">
        <f>VLOOKUP($A28,'Relevant Nodes'!$A$3:$J$177,6,FALSE)</f>
        <v>18</v>
      </c>
      <c r="L28">
        <f>VLOOKUP($A28,'Relevant Nodes'!$A$3:$J$177,4,FALSE)</f>
        <v>21</v>
      </c>
      <c r="M28" s="15">
        <f>VLOOKUP($K28,Sharing!$B$8:$G$34,6,FALSE)</f>
        <v>1</v>
      </c>
      <c r="N28">
        <f>VLOOKUP($A28,'Relevant Nodes'!$A$3:$J$177,9,FALSE)</f>
        <v>2.3836749079105655</v>
      </c>
      <c r="O28">
        <f>VLOOKUP($A28,'Relevant Nodes'!$A$3:$J$177,10,FALSE)</f>
        <v>-1.8738426127998662</v>
      </c>
      <c r="P28">
        <f t="shared" si="1"/>
        <v>2.3836749079105655</v>
      </c>
      <c r="Q28">
        <f t="shared" si="2"/>
        <v>0</v>
      </c>
      <c r="R28">
        <f t="shared" si="3"/>
        <v>0</v>
      </c>
      <c r="S28">
        <f t="shared" si="0"/>
        <v>1.1132476922414714</v>
      </c>
      <c r="T28">
        <f t="shared" si="4"/>
        <v>0</v>
      </c>
      <c r="U28">
        <f t="shared" si="5"/>
        <v>1.1132476922414714</v>
      </c>
      <c r="V28">
        <f t="shared" si="6"/>
        <v>0</v>
      </c>
    </row>
    <row r="29" spans="1:22" x14ac:dyDescent="0.35">
      <c r="A29" s="22" t="s">
        <v>29</v>
      </c>
      <c r="B29" s="22" t="s">
        <v>405</v>
      </c>
      <c r="C29" s="22" t="s">
        <v>239</v>
      </c>
      <c r="D29" s="24">
        <v>0.45234400000000002</v>
      </c>
      <c r="E29" s="25" t="s">
        <v>623</v>
      </c>
      <c r="F29" s="26">
        <v>0</v>
      </c>
      <c r="G29" s="27">
        <v>0</v>
      </c>
      <c r="H29" s="28">
        <v>0.7</v>
      </c>
      <c r="I29" s="27">
        <v>44.8</v>
      </c>
      <c r="J29">
        <f>VLOOKUP($A29,'Relevant Nodes'!$A$3:$J$177,7,FALSE)</f>
        <v>9</v>
      </c>
      <c r="K29">
        <f>VLOOKUP($A29,'Relevant Nodes'!$A$3:$J$177,6,FALSE)</f>
        <v>18</v>
      </c>
      <c r="L29">
        <f>VLOOKUP($A29,'Relevant Nodes'!$A$3:$J$177,4,FALSE)</f>
        <v>21</v>
      </c>
      <c r="M29" s="15">
        <f>VLOOKUP($K29,Sharing!$B$8:$G$34,6,FALSE)</f>
        <v>1</v>
      </c>
      <c r="N29">
        <f>VLOOKUP($A29,'Relevant Nodes'!$A$3:$J$177,9,FALSE)</f>
        <v>2.3836749079105655</v>
      </c>
      <c r="O29">
        <f>VLOOKUP($A29,'Relevant Nodes'!$A$3:$J$177,10,FALSE)</f>
        <v>-1.8738426127998662</v>
      </c>
      <c r="P29">
        <f t="shared" si="1"/>
        <v>2.3836749079105655</v>
      </c>
      <c r="Q29">
        <f t="shared" si="2"/>
        <v>0</v>
      </c>
      <c r="R29">
        <f t="shared" si="3"/>
        <v>0</v>
      </c>
      <c r="S29">
        <f t="shared" si="0"/>
        <v>1.0782410425438969</v>
      </c>
      <c r="T29">
        <f t="shared" si="4"/>
        <v>0</v>
      </c>
      <c r="U29">
        <f t="shared" si="5"/>
        <v>1.0782410425438969</v>
      </c>
      <c r="V29">
        <f t="shared" si="6"/>
        <v>0</v>
      </c>
    </row>
    <row r="30" spans="1:22" x14ac:dyDescent="0.35">
      <c r="A30" s="22" t="s">
        <v>30</v>
      </c>
      <c r="B30" s="22" t="s">
        <v>361</v>
      </c>
      <c r="C30" s="22" t="s">
        <v>221</v>
      </c>
      <c r="D30" s="24">
        <v>0.26079599999999997</v>
      </c>
      <c r="E30" s="25" t="s">
        <v>622</v>
      </c>
      <c r="F30" s="26">
        <v>0.81535038176096053</v>
      </c>
      <c r="G30" s="27">
        <v>180.19243436917228</v>
      </c>
      <c r="H30" s="28">
        <v>0.41958149359008617</v>
      </c>
      <c r="I30" s="27">
        <v>92.727510083409044</v>
      </c>
      <c r="J30">
        <f>VLOOKUP($A30,'Relevant Nodes'!$A$3:$J$177,7,FALSE)</f>
        <v>12</v>
      </c>
      <c r="K30">
        <f>VLOOKUP($A30,'Relevant Nodes'!$A$3:$J$177,6,FALSE)</f>
        <v>24</v>
      </c>
      <c r="L30">
        <f>VLOOKUP($A30,'Relevant Nodes'!$A$3:$J$177,4,FALSE)</f>
        <v>21</v>
      </c>
      <c r="M30" s="15">
        <f>VLOOKUP($K30,Sharing!$B$8:$G$34,6,FALSE)</f>
        <v>1</v>
      </c>
      <c r="N30">
        <f>VLOOKUP($A30,'Relevant Nodes'!$A$3:$J$177,9,FALSE)</f>
        <v>0.52813930046538748</v>
      </c>
      <c r="O30">
        <f>VLOOKUP($A30,'Relevant Nodes'!$A$3:$J$177,10,FALSE)</f>
        <v>-1.8039035748584418</v>
      </c>
      <c r="P30">
        <f t="shared" si="1"/>
        <v>0.52813930046538748</v>
      </c>
      <c r="Q30">
        <f t="shared" si="2"/>
        <v>0</v>
      </c>
      <c r="R30">
        <f t="shared" si="3"/>
        <v>1</v>
      </c>
      <c r="S30">
        <f t="shared" si="0"/>
        <v>-1.6661669578542706</v>
      </c>
      <c r="T30">
        <f t="shared" si="4"/>
        <v>-1.8039035748584418</v>
      </c>
      <c r="U30">
        <f t="shared" si="5"/>
        <v>0.13773661700417117</v>
      </c>
      <c r="V30">
        <f t="shared" si="6"/>
        <v>0</v>
      </c>
    </row>
    <row r="31" spans="1:22" x14ac:dyDescent="0.35">
      <c r="A31" s="23" t="s">
        <v>31</v>
      </c>
      <c r="B31" s="22" t="s">
        <v>361</v>
      </c>
      <c r="C31" s="22" t="s">
        <v>221</v>
      </c>
      <c r="D31" s="24">
        <v>0.26079599999999997</v>
      </c>
      <c r="E31" s="25" t="s">
        <v>622</v>
      </c>
      <c r="F31" s="26">
        <v>0.81535038176096053</v>
      </c>
      <c r="G31" s="27">
        <v>180.19243436917228</v>
      </c>
      <c r="H31" s="28">
        <v>0.41958149359008617</v>
      </c>
      <c r="I31" s="27">
        <v>92.727510083409044</v>
      </c>
      <c r="J31">
        <f>VLOOKUP($A31,'Relevant Nodes'!$A$3:$J$177,7,FALSE)</f>
        <v>12</v>
      </c>
      <c r="K31">
        <f>VLOOKUP($A31,'Relevant Nodes'!$A$3:$J$177,6,FALSE)</f>
        <v>24</v>
      </c>
      <c r="L31">
        <f>VLOOKUP($A31,'Relevant Nodes'!$A$3:$J$177,4,FALSE)</f>
        <v>21</v>
      </c>
      <c r="M31" s="15">
        <f>VLOOKUP($K31,Sharing!$B$8:$G$34,6,FALSE)</f>
        <v>1</v>
      </c>
      <c r="N31">
        <f>VLOOKUP($A31,'Relevant Nodes'!$A$3:$J$177,9,FALSE)</f>
        <v>0.52813930046538748</v>
      </c>
      <c r="O31">
        <f>VLOOKUP($A31,'Relevant Nodes'!$A$3:$J$177,10,FALSE)</f>
        <v>-1.7970814859410269</v>
      </c>
      <c r="P31">
        <f t="shared" si="1"/>
        <v>0.52813930046538748</v>
      </c>
      <c r="Q31">
        <f t="shared" si="2"/>
        <v>0</v>
      </c>
      <c r="R31">
        <f t="shared" si="3"/>
        <v>1</v>
      </c>
      <c r="S31">
        <f t="shared" si="0"/>
        <v>-1.6593448689368557</v>
      </c>
      <c r="T31">
        <f t="shared" si="4"/>
        <v>-1.7970814859410269</v>
      </c>
      <c r="U31">
        <f t="shared" si="5"/>
        <v>0.13773661700417117</v>
      </c>
      <c r="V31">
        <f t="shared" si="6"/>
        <v>0</v>
      </c>
    </row>
    <row r="32" spans="1:22" x14ac:dyDescent="0.35">
      <c r="A32" s="22" t="s">
        <v>34</v>
      </c>
      <c r="B32" s="22" t="s">
        <v>586</v>
      </c>
      <c r="C32" s="22" t="s">
        <v>239</v>
      </c>
      <c r="D32" s="24">
        <v>0.36645899999999998</v>
      </c>
      <c r="E32" s="30" t="s">
        <v>623</v>
      </c>
      <c r="F32" s="30">
        <v>0</v>
      </c>
      <c r="G32" s="30">
        <v>0</v>
      </c>
      <c r="H32" s="30">
        <v>0.7</v>
      </c>
      <c r="I32" s="31">
        <v>210</v>
      </c>
      <c r="J32">
        <f>VLOOKUP($A32,'Relevant Nodes'!$A$3:$J$177,7,FALSE)</f>
        <v>11</v>
      </c>
      <c r="K32">
        <f>VLOOKUP($A32,'Relevant Nodes'!$A$3:$J$177,6,FALSE)</f>
        <v>24</v>
      </c>
      <c r="L32">
        <f>VLOOKUP($A32,'Relevant Nodes'!$A$3:$J$177,4,FALSE)</f>
        <v>21</v>
      </c>
      <c r="M32" s="15">
        <f>VLOOKUP($K32,Sharing!$B$8:$G$34,6,FALSE)</f>
        <v>1</v>
      </c>
      <c r="N32">
        <f>VLOOKUP($A32,'Relevant Nodes'!$A$3:$J$177,9,FALSE)</f>
        <v>3.6685623173769222</v>
      </c>
      <c r="O32">
        <f>VLOOKUP($A32,'Relevant Nodes'!$A$3:$J$177,10,FALSE)</f>
        <v>-4.8373225278318106</v>
      </c>
      <c r="P32">
        <f t="shared" si="1"/>
        <v>3.6685623173769222</v>
      </c>
      <c r="Q32">
        <f t="shared" si="2"/>
        <v>0</v>
      </c>
      <c r="R32">
        <f t="shared" si="3"/>
        <v>0</v>
      </c>
      <c r="S32">
        <f t="shared" si="0"/>
        <v>1.3443776782636294</v>
      </c>
      <c r="T32">
        <f t="shared" si="4"/>
        <v>0</v>
      </c>
      <c r="U32">
        <f t="shared" si="5"/>
        <v>1.3443776782636294</v>
      </c>
      <c r="V32">
        <f t="shared" si="6"/>
        <v>0</v>
      </c>
    </row>
    <row r="33" spans="1:22" x14ac:dyDescent="0.35">
      <c r="A33" s="22" t="s">
        <v>36</v>
      </c>
      <c r="B33" s="22" t="s">
        <v>590</v>
      </c>
      <c r="C33" s="22" t="s">
        <v>221</v>
      </c>
      <c r="D33" s="24">
        <v>0.50946999999999998</v>
      </c>
      <c r="E33" s="30" t="s">
        <v>622</v>
      </c>
      <c r="F33" s="30">
        <v>0.81535038176096053</v>
      </c>
      <c r="G33" s="30">
        <v>1671.468282609969</v>
      </c>
      <c r="H33" s="30">
        <v>0.41958149359008617</v>
      </c>
      <c r="I33" s="31">
        <v>860.14206185967669</v>
      </c>
      <c r="J33">
        <f>VLOOKUP($A33,'Relevant Nodes'!$A$3:$J$177,7,FALSE)</f>
        <v>4</v>
      </c>
      <c r="K33">
        <f>VLOOKUP($A33,'Relevant Nodes'!$A$3:$J$177,6,FALSE)</f>
        <v>16</v>
      </c>
      <c r="L33">
        <f>VLOOKUP($A33,'Relevant Nodes'!$A$3:$J$177,4,FALSE)</f>
        <v>17</v>
      </c>
      <c r="M33" s="15">
        <f>VLOOKUP($K33,Sharing!$B$8:$G$34,6,FALSE)</f>
        <v>1</v>
      </c>
      <c r="N33">
        <f>VLOOKUP($A33,'Relevant Nodes'!$A$3:$J$177,9,FALSE)</f>
        <v>1.6553366977395281</v>
      </c>
      <c r="O33">
        <f>VLOOKUP($A33,'Relevant Nodes'!$A$3:$J$177,10,FALSE)</f>
        <v>2.3549617548932034</v>
      </c>
      <c r="P33">
        <f t="shared" si="1"/>
        <v>1.6553366977395281</v>
      </c>
      <c r="Q33">
        <f t="shared" si="2"/>
        <v>0</v>
      </c>
      <c r="R33">
        <f t="shared" si="3"/>
        <v>1</v>
      </c>
      <c r="S33">
        <f t="shared" si="0"/>
        <v>3.1983061422905608</v>
      </c>
      <c r="T33">
        <f t="shared" si="4"/>
        <v>2.3549617548932034</v>
      </c>
      <c r="U33">
        <f t="shared" si="5"/>
        <v>0.84334438739735729</v>
      </c>
      <c r="V33">
        <f t="shared" si="6"/>
        <v>0</v>
      </c>
    </row>
    <row r="34" spans="1:22" x14ac:dyDescent="0.35">
      <c r="A34" s="22" t="s">
        <v>36</v>
      </c>
      <c r="B34" s="22" t="s">
        <v>286</v>
      </c>
      <c r="C34" s="22" t="s">
        <v>221</v>
      </c>
      <c r="D34" s="24">
        <v>0.60748500000000005</v>
      </c>
      <c r="E34" s="25" t="s">
        <v>622</v>
      </c>
      <c r="F34" s="26">
        <v>0.81535038176096053</v>
      </c>
      <c r="G34" s="27">
        <v>741.96884740247413</v>
      </c>
      <c r="H34" s="28">
        <v>0.41958149359008617</v>
      </c>
      <c r="I34" s="27">
        <v>381.81915916697841</v>
      </c>
      <c r="J34">
        <f>VLOOKUP($A34,'Relevant Nodes'!$A$3:$J$177,7,FALSE)</f>
        <v>4</v>
      </c>
      <c r="K34">
        <f>VLOOKUP($A34,'Relevant Nodes'!$A$3:$J$177,6,FALSE)</f>
        <v>16</v>
      </c>
      <c r="L34">
        <f>VLOOKUP($A34,'Relevant Nodes'!$A$3:$J$177,4,FALSE)</f>
        <v>17</v>
      </c>
      <c r="M34" s="15">
        <f>VLOOKUP($K34,Sharing!$B$8:$G$34,6,FALSE)</f>
        <v>1</v>
      </c>
      <c r="N34">
        <f>VLOOKUP($A34,'Relevant Nodes'!$A$3:$J$177,9,FALSE)</f>
        <v>1.6553366977395281</v>
      </c>
      <c r="O34">
        <f>VLOOKUP($A34,'Relevant Nodes'!$A$3:$J$177,10,FALSE)</f>
        <v>2.3549617548932034</v>
      </c>
      <c r="P34">
        <f t="shared" si="1"/>
        <v>1.6553366977395281</v>
      </c>
      <c r="Q34">
        <f t="shared" si="2"/>
        <v>0</v>
      </c>
      <c r="R34">
        <f t="shared" si="3"/>
        <v>1</v>
      </c>
      <c r="S34">
        <f t="shared" si="0"/>
        <v>3.3605539687195005</v>
      </c>
      <c r="T34">
        <f t="shared" si="4"/>
        <v>2.3549617548932034</v>
      </c>
      <c r="U34">
        <f t="shared" si="5"/>
        <v>1.0055922138262974</v>
      </c>
      <c r="V34">
        <f t="shared" si="6"/>
        <v>0</v>
      </c>
    </row>
    <row r="35" spans="1:22" x14ac:dyDescent="0.35">
      <c r="A35" s="22" t="s">
        <v>38</v>
      </c>
      <c r="B35" s="22" t="s">
        <v>486</v>
      </c>
      <c r="C35" s="22" t="s">
        <v>239</v>
      </c>
      <c r="D35" s="24">
        <v>0.56088000000000005</v>
      </c>
      <c r="E35" s="25" t="s">
        <v>623</v>
      </c>
      <c r="F35" s="26">
        <v>0</v>
      </c>
      <c r="G35" s="27">
        <v>0</v>
      </c>
      <c r="H35" s="28">
        <v>0.7</v>
      </c>
      <c r="I35" s="27">
        <v>441</v>
      </c>
      <c r="J35">
        <f>VLOOKUP($A35,'Relevant Nodes'!$A$3:$J$177,7,FALSE)</f>
        <v>11</v>
      </c>
      <c r="K35">
        <f>VLOOKUP($A35,'Relevant Nodes'!$A$3:$J$177,6,FALSE)</f>
        <v>24</v>
      </c>
      <c r="L35">
        <f>VLOOKUP($A35,'Relevant Nodes'!$A$3:$J$177,4,FALSE)</f>
        <v>21</v>
      </c>
      <c r="M35" s="15">
        <f>VLOOKUP($K35,Sharing!$B$8:$G$34,6,FALSE)</f>
        <v>1</v>
      </c>
      <c r="N35">
        <f>VLOOKUP($A35,'Relevant Nodes'!$A$3:$J$177,9,FALSE)</f>
        <v>3.4359671833119076</v>
      </c>
      <c r="O35">
        <f>VLOOKUP($A35,'Relevant Nodes'!$A$3:$J$177,10,FALSE)</f>
        <v>-4.8795060012213201</v>
      </c>
      <c r="P35">
        <f t="shared" si="1"/>
        <v>3.4359671833119076</v>
      </c>
      <c r="Q35">
        <f t="shared" si="2"/>
        <v>0</v>
      </c>
      <c r="R35">
        <f t="shared" si="3"/>
        <v>0</v>
      </c>
      <c r="S35">
        <f t="shared" si="0"/>
        <v>1.927165273775983</v>
      </c>
      <c r="T35">
        <f t="shared" si="4"/>
        <v>0</v>
      </c>
      <c r="U35">
        <f t="shared" si="5"/>
        <v>1.927165273775983</v>
      </c>
      <c r="V35">
        <f t="shared" si="6"/>
        <v>0</v>
      </c>
    </row>
    <row r="36" spans="1:22" x14ac:dyDescent="0.35">
      <c r="A36" s="22" t="s">
        <v>39</v>
      </c>
      <c r="B36" s="22" t="s">
        <v>296</v>
      </c>
      <c r="C36" s="22" t="s">
        <v>248</v>
      </c>
      <c r="D36" s="24">
        <v>0.37642900000000001</v>
      </c>
      <c r="E36" s="25" t="s">
        <v>623</v>
      </c>
      <c r="F36" s="26">
        <v>0.81535038176096053</v>
      </c>
      <c r="G36" s="27">
        <v>24.949721681885393</v>
      </c>
      <c r="H36" s="28">
        <v>0.41958149359008617</v>
      </c>
      <c r="I36" s="27">
        <v>12.839193703856637</v>
      </c>
      <c r="J36">
        <f>VLOOKUP($A36,'Relevant Nodes'!$A$3:$J$177,7,FALSE)</f>
        <v>1</v>
      </c>
      <c r="K36">
        <f>VLOOKUP($A36,'Relevant Nodes'!$A$3:$J$177,6,FALSE)</f>
        <v>5</v>
      </c>
      <c r="L36">
        <f>VLOOKUP($A36,'Relevant Nodes'!$A$3:$J$177,4,FALSE)</f>
        <v>3</v>
      </c>
      <c r="M36" s="15">
        <f>VLOOKUP($K36,Sharing!$B$8:$G$34,6,FALSE)</f>
        <v>0.47179224098430234</v>
      </c>
      <c r="N36">
        <f>VLOOKUP($A36,'Relevant Nodes'!$A$3:$J$177,9,FALSE)</f>
        <v>29.760464527248121</v>
      </c>
      <c r="O36">
        <f>VLOOKUP($A36,'Relevant Nodes'!$A$3:$J$177,10,FALSE)</f>
        <v>4.489685459518749</v>
      </c>
      <c r="P36">
        <f t="shared" si="1"/>
        <v>14.040756252044227</v>
      </c>
      <c r="Q36">
        <f t="shared" si="2"/>
        <v>15.719708275203894</v>
      </c>
      <c r="R36">
        <f t="shared" si="3"/>
        <v>0</v>
      </c>
      <c r="S36">
        <f t="shared" si="0"/>
        <v>21.005056110404652</v>
      </c>
      <c r="T36">
        <f t="shared" si="4"/>
        <v>0</v>
      </c>
      <c r="U36">
        <f t="shared" si="5"/>
        <v>5.2853478352007564</v>
      </c>
      <c r="V36">
        <f t="shared" si="6"/>
        <v>15.719708275203894</v>
      </c>
    </row>
    <row r="37" spans="1:22" x14ac:dyDescent="0.35">
      <c r="A37" s="23" t="s">
        <v>40</v>
      </c>
      <c r="B37" s="22" t="s">
        <v>296</v>
      </c>
      <c r="C37" s="22" t="s">
        <v>248</v>
      </c>
      <c r="D37" s="24">
        <v>0.37642900000000001</v>
      </c>
      <c r="E37" s="25" t="s">
        <v>623</v>
      </c>
      <c r="F37" s="26">
        <v>0.81535038176096053</v>
      </c>
      <c r="G37" s="27">
        <v>24.949721681885393</v>
      </c>
      <c r="H37" s="28">
        <v>0.41958149359008617</v>
      </c>
      <c r="I37" s="27">
        <v>12.839193703856637</v>
      </c>
      <c r="J37">
        <f>VLOOKUP($A37,'Relevant Nodes'!$A$3:$J$177,7,FALSE)</f>
        <v>1</v>
      </c>
      <c r="K37">
        <f>VLOOKUP($A37,'Relevant Nodes'!$A$3:$J$177,6,FALSE)</f>
        <v>5</v>
      </c>
      <c r="L37">
        <f>VLOOKUP($A37,'Relevant Nodes'!$A$3:$J$177,4,FALSE)</f>
        <v>3</v>
      </c>
      <c r="M37" s="15">
        <f>VLOOKUP($K37,Sharing!$B$8:$G$34,6,FALSE)</f>
        <v>0.47179224098430234</v>
      </c>
      <c r="N37">
        <f>VLOOKUP($A37,'Relevant Nodes'!$A$3:$J$177,9,FALSE)</f>
        <v>29.760464527248121</v>
      </c>
      <c r="O37">
        <f>VLOOKUP($A37,'Relevant Nodes'!$A$3:$J$177,10,FALSE)</f>
        <v>4.489685459518749</v>
      </c>
      <c r="P37">
        <f t="shared" si="1"/>
        <v>14.040756252044227</v>
      </c>
      <c r="Q37">
        <f t="shared" si="2"/>
        <v>15.719708275203894</v>
      </c>
      <c r="R37">
        <f t="shared" si="3"/>
        <v>0</v>
      </c>
      <c r="S37">
        <f t="shared" si="0"/>
        <v>21.005056110404652</v>
      </c>
      <c r="T37">
        <f t="shared" si="4"/>
        <v>0</v>
      </c>
      <c r="U37">
        <f t="shared" si="5"/>
        <v>5.2853478352007564</v>
      </c>
      <c r="V37">
        <f t="shared" si="6"/>
        <v>15.719708275203894</v>
      </c>
    </row>
    <row r="38" spans="1:22" x14ac:dyDescent="0.35">
      <c r="A38" s="22" t="s">
        <v>41</v>
      </c>
      <c r="B38" s="22" t="s">
        <v>297</v>
      </c>
      <c r="C38" s="22" t="s">
        <v>237</v>
      </c>
      <c r="D38" s="24">
        <v>0.39187300000000003</v>
      </c>
      <c r="E38" s="25" t="s">
        <v>623</v>
      </c>
      <c r="F38" s="26">
        <v>0</v>
      </c>
      <c r="G38" s="27">
        <v>0</v>
      </c>
      <c r="H38" s="28">
        <v>0.7</v>
      </c>
      <c r="I38" s="27">
        <v>262.14999999999998</v>
      </c>
      <c r="J38">
        <f>VLOOKUP($A38,'Relevant Nodes'!$A$3:$J$177,7,FALSE)</f>
        <v>2</v>
      </c>
      <c r="K38">
        <f>VLOOKUP($A38,'Relevant Nodes'!$A$3:$J$177,6,FALSE)</f>
        <v>11</v>
      </c>
      <c r="L38">
        <f>VLOOKUP($A38,'Relevant Nodes'!$A$3:$J$177,4,FALSE)</f>
        <v>13</v>
      </c>
      <c r="M38" s="15">
        <f>VLOOKUP($K38,Sharing!$B$8:$G$34,6,FALSE)</f>
        <v>0.64362575081817364</v>
      </c>
      <c r="N38">
        <f>VLOOKUP($A38,'Relevant Nodes'!$A$3:$J$177,9,FALSE)</f>
        <v>17.404300520591672</v>
      </c>
      <c r="O38">
        <f>VLOOKUP($A38,'Relevant Nodes'!$A$3:$J$177,10,FALSE)</f>
        <v>2.95073125436386</v>
      </c>
      <c r="P38">
        <f t="shared" si="1"/>
        <v>11.201855990030944</v>
      </c>
      <c r="Q38">
        <f t="shared" si="2"/>
        <v>6.2024445305607276</v>
      </c>
      <c r="R38">
        <f t="shared" si="3"/>
        <v>0</v>
      </c>
      <c r="S38">
        <f t="shared" si="0"/>
        <v>10.592149442942123</v>
      </c>
      <c r="T38">
        <f t="shared" si="4"/>
        <v>0</v>
      </c>
      <c r="U38">
        <f t="shared" si="5"/>
        <v>4.3897049123813963</v>
      </c>
      <c r="V38">
        <f t="shared" si="6"/>
        <v>6.2024445305607276</v>
      </c>
    </row>
    <row r="39" spans="1:22" x14ac:dyDescent="0.35">
      <c r="A39" s="22" t="s">
        <v>42</v>
      </c>
      <c r="B39" s="22" t="s">
        <v>298</v>
      </c>
      <c r="C39" s="22" t="s">
        <v>237</v>
      </c>
      <c r="D39" s="24">
        <v>0.37589299999999998</v>
      </c>
      <c r="E39" s="25" t="s">
        <v>623</v>
      </c>
      <c r="F39" s="26">
        <v>0</v>
      </c>
      <c r="G39" s="27">
        <v>0</v>
      </c>
      <c r="H39" s="28">
        <v>0.7</v>
      </c>
      <c r="I39" s="27">
        <v>90.16</v>
      </c>
      <c r="J39">
        <f>VLOOKUP($A39,'Relevant Nodes'!$A$3:$J$177,7,FALSE)</f>
        <v>2</v>
      </c>
      <c r="K39">
        <f>VLOOKUP($A39,'Relevant Nodes'!$A$3:$J$177,6,FALSE)</f>
        <v>11</v>
      </c>
      <c r="L39">
        <f>VLOOKUP($A39,'Relevant Nodes'!$A$3:$J$177,4,FALSE)</f>
        <v>13</v>
      </c>
      <c r="M39" s="15">
        <f>VLOOKUP($K39,Sharing!$B$8:$G$34,6,FALSE)</f>
        <v>0.64362575081817364</v>
      </c>
      <c r="N39">
        <f>VLOOKUP($A39,'Relevant Nodes'!$A$3:$J$177,9,FALSE)</f>
        <v>17.404300520591672</v>
      </c>
      <c r="O39">
        <f>VLOOKUP($A39,'Relevant Nodes'!$A$3:$J$177,10,FALSE)</f>
        <v>2.95073125436386</v>
      </c>
      <c r="P39">
        <f t="shared" si="1"/>
        <v>11.201855990030944</v>
      </c>
      <c r="Q39">
        <f t="shared" si="2"/>
        <v>6.2024445305607276</v>
      </c>
      <c r="R39">
        <f t="shared" si="3"/>
        <v>0</v>
      </c>
      <c r="S39">
        <f t="shared" si="0"/>
        <v>10.413143784221429</v>
      </c>
      <c r="T39">
        <f t="shared" si="4"/>
        <v>0</v>
      </c>
      <c r="U39">
        <f t="shared" si="5"/>
        <v>4.2106992536607013</v>
      </c>
      <c r="V39">
        <f t="shared" si="6"/>
        <v>6.2024445305607276</v>
      </c>
    </row>
    <row r="40" spans="1:22" x14ac:dyDescent="0.35">
      <c r="A40" s="22" t="s">
        <v>44</v>
      </c>
      <c r="B40" s="22" t="s">
        <v>304</v>
      </c>
      <c r="C40" s="22" t="s">
        <v>237</v>
      </c>
      <c r="D40" s="24">
        <v>0.36171399999999998</v>
      </c>
      <c r="E40" s="25" t="s">
        <v>623</v>
      </c>
      <c r="F40" s="26">
        <v>0</v>
      </c>
      <c r="G40" s="27">
        <v>0</v>
      </c>
      <c r="H40" s="28">
        <v>0.7</v>
      </c>
      <c r="I40" s="27">
        <v>48.3</v>
      </c>
      <c r="J40">
        <f>VLOOKUP($A40,'Relevant Nodes'!$A$3:$J$177,7,FALSE)</f>
        <v>1</v>
      </c>
      <c r="K40">
        <f>VLOOKUP($A40,'Relevant Nodes'!$A$3:$J$177,6,FALSE)</f>
        <v>1</v>
      </c>
      <c r="L40">
        <f>VLOOKUP($A40,'Relevant Nodes'!$A$3:$J$177,4,FALSE)</f>
        <v>6</v>
      </c>
      <c r="M40" s="15">
        <f>VLOOKUP($K40,Sharing!$B$8:$G$34,6,FALSE)</f>
        <v>0.51646109579767174</v>
      </c>
      <c r="N40">
        <f>VLOOKUP($A40,'Relevant Nodes'!$A$3:$J$177,9,FALSE)</f>
        <v>37.43538734277206</v>
      </c>
      <c r="O40">
        <f>VLOOKUP($A40,'Relevant Nodes'!$A$3:$J$177,10,FALSE)</f>
        <v>2.8700693541318509</v>
      </c>
      <c r="P40">
        <f t="shared" si="1"/>
        <v>19.33392116865835</v>
      </c>
      <c r="Q40">
        <f t="shared" si="2"/>
        <v>18.10146617411371</v>
      </c>
      <c r="R40">
        <f t="shared" si="3"/>
        <v>0</v>
      </c>
      <c r="S40">
        <f t="shared" si="0"/>
        <v>25.094816135713796</v>
      </c>
      <c r="T40">
        <f t="shared" si="4"/>
        <v>0</v>
      </c>
      <c r="U40">
        <f t="shared" si="5"/>
        <v>6.993349961600086</v>
      </c>
      <c r="V40">
        <f t="shared" si="6"/>
        <v>18.10146617411371</v>
      </c>
    </row>
    <row r="41" spans="1:22" x14ac:dyDescent="0.35">
      <c r="A41" s="22" t="s">
        <v>45</v>
      </c>
      <c r="B41" s="22" t="s">
        <v>301</v>
      </c>
      <c r="C41" s="22" t="s">
        <v>221</v>
      </c>
      <c r="D41" s="24">
        <v>0.22470200000000001</v>
      </c>
      <c r="E41" s="25" t="s">
        <v>622</v>
      </c>
      <c r="F41" s="26">
        <v>0.81535038176096053</v>
      </c>
      <c r="G41" s="27">
        <v>1125.1835268301256</v>
      </c>
      <c r="H41" s="28">
        <v>0.41958149359008617</v>
      </c>
      <c r="I41" s="27">
        <v>579.02246115431888</v>
      </c>
      <c r="J41">
        <f>VLOOKUP($A41,'Relevant Nodes'!$A$3:$J$177,7,FALSE)</f>
        <v>6</v>
      </c>
      <c r="K41">
        <f>VLOOKUP($A41,'Relevant Nodes'!$A$3:$J$177,6,FALSE)</f>
        <v>16</v>
      </c>
      <c r="L41">
        <f>VLOOKUP($A41,'Relevant Nodes'!$A$3:$J$177,4,FALSE)</f>
        <v>18</v>
      </c>
      <c r="M41" s="15">
        <f>VLOOKUP($K41,Sharing!$B$8:$G$34,6,FALSE)</f>
        <v>1</v>
      </c>
      <c r="N41">
        <f>VLOOKUP($A41,'Relevant Nodes'!$A$3:$J$177,9,FALSE)</f>
        <v>1.1938859529921646</v>
      </c>
      <c r="O41">
        <f>VLOOKUP($A41,'Relevant Nodes'!$A$3:$J$177,10,FALSE)</f>
        <v>2.3482658267130527</v>
      </c>
      <c r="P41">
        <f t="shared" si="1"/>
        <v>1.1938859529921646</v>
      </c>
      <c r="Q41">
        <f t="shared" si="2"/>
        <v>0</v>
      </c>
      <c r="R41">
        <f t="shared" si="3"/>
        <v>1</v>
      </c>
      <c r="S41">
        <f t="shared" si="0"/>
        <v>2.616534388122298</v>
      </c>
      <c r="T41">
        <f t="shared" si="4"/>
        <v>2.3482658267130527</v>
      </c>
      <c r="U41">
        <f t="shared" si="5"/>
        <v>0.26826856140924538</v>
      </c>
      <c r="V41">
        <f t="shared" si="6"/>
        <v>0</v>
      </c>
    </row>
    <row r="42" spans="1:22" x14ac:dyDescent="0.35">
      <c r="A42" s="22" t="s">
        <v>45</v>
      </c>
      <c r="B42" s="22" t="s">
        <v>327</v>
      </c>
      <c r="C42" s="22" t="s">
        <v>221</v>
      </c>
      <c r="D42" s="24">
        <v>0.17392099999999999</v>
      </c>
      <c r="E42" s="25" t="s">
        <v>622</v>
      </c>
      <c r="F42" s="26">
        <v>0.81535038176096053</v>
      </c>
      <c r="G42" s="27">
        <v>0.81535038176096053</v>
      </c>
      <c r="H42" s="28">
        <v>0.41958149359008617</v>
      </c>
      <c r="I42" s="27">
        <v>0.41958149359008617</v>
      </c>
      <c r="J42">
        <f>VLOOKUP($A42,'Relevant Nodes'!$A$3:$J$177,7,FALSE)</f>
        <v>6</v>
      </c>
      <c r="K42">
        <f>VLOOKUP($A42,'Relevant Nodes'!$A$3:$J$177,6,FALSE)</f>
        <v>16</v>
      </c>
      <c r="L42">
        <f>VLOOKUP($A42,'Relevant Nodes'!$A$3:$J$177,4,FALSE)</f>
        <v>18</v>
      </c>
      <c r="M42" s="15">
        <f>VLOOKUP($K42,Sharing!$B$8:$G$34,6,FALSE)</f>
        <v>1</v>
      </c>
      <c r="N42">
        <f>VLOOKUP($A42,'Relevant Nodes'!$A$3:$J$177,9,FALSE)</f>
        <v>1.1938859529921646</v>
      </c>
      <c r="O42">
        <f>VLOOKUP($A42,'Relevant Nodes'!$A$3:$J$177,10,FALSE)</f>
        <v>2.3482658267130527</v>
      </c>
      <c r="P42">
        <f t="shared" si="1"/>
        <v>1.1938859529921646</v>
      </c>
      <c r="Q42">
        <f t="shared" si="2"/>
        <v>0</v>
      </c>
      <c r="R42">
        <f t="shared" si="3"/>
        <v>1</v>
      </c>
      <c r="S42">
        <f t="shared" si="0"/>
        <v>2.555907665543403</v>
      </c>
      <c r="T42">
        <f t="shared" si="4"/>
        <v>2.3482658267130527</v>
      </c>
      <c r="U42">
        <f t="shared" si="5"/>
        <v>0.20764183883035026</v>
      </c>
      <c r="V42">
        <f t="shared" si="6"/>
        <v>0</v>
      </c>
    </row>
    <row r="43" spans="1:22" x14ac:dyDescent="0.35">
      <c r="A43" s="22" t="s">
        <v>46</v>
      </c>
      <c r="B43" s="22" t="s">
        <v>484</v>
      </c>
      <c r="C43" s="22" t="s">
        <v>237</v>
      </c>
      <c r="D43" s="24">
        <v>0.31267800000000001</v>
      </c>
      <c r="E43" s="25" t="s">
        <v>623</v>
      </c>
      <c r="F43" s="26">
        <v>0</v>
      </c>
      <c r="G43" s="27">
        <v>0</v>
      </c>
      <c r="H43" s="28">
        <v>0.7</v>
      </c>
      <c r="I43" s="27">
        <v>48.3</v>
      </c>
      <c r="J43">
        <f>VLOOKUP($A43,'Relevant Nodes'!$A$3:$J$177,7,FALSE)</f>
        <v>1</v>
      </c>
      <c r="K43">
        <f>VLOOKUP($A43,'Relevant Nodes'!$A$3:$J$177,6,FALSE)</f>
        <v>1</v>
      </c>
      <c r="L43">
        <f>VLOOKUP($A43,'Relevant Nodes'!$A$3:$J$177,4,FALSE)</f>
        <v>6</v>
      </c>
      <c r="M43" s="15">
        <f>VLOOKUP($K43,Sharing!$B$8:$G$34,6,FALSE)</f>
        <v>0.51646109579767174</v>
      </c>
      <c r="N43">
        <f>VLOOKUP($A43,'Relevant Nodes'!$A$3:$J$177,9,FALSE)</f>
        <v>40.313627274395301</v>
      </c>
      <c r="O43">
        <f>VLOOKUP($A43,'Relevant Nodes'!$A$3:$J$177,10,FALSE)</f>
        <v>3.266347669909059</v>
      </c>
      <c r="P43">
        <f t="shared" si="1"/>
        <v>20.820420117713105</v>
      </c>
      <c r="Q43">
        <f t="shared" si="2"/>
        <v>19.493207156682196</v>
      </c>
      <c r="R43">
        <f t="shared" si="3"/>
        <v>0</v>
      </c>
      <c r="S43">
        <f t="shared" si="0"/>
        <v>26.003294478248495</v>
      </c>
      <c r="T43">
        <f t="shared" si="4"/>
        <v>0</v>
      </c>
      <c r="U43">
        <f t="shared" si="5"/>
        <v>6.5100873215662984</v>
      </c>
      <c r="V43">
        <f t="shared" si="6"/>
        <v>19.493207156682196</v>
      </c>
    </row>
    <row r="44" spans="1:22" x14ac:dyDescent="0.35">
      <c r="A44" s="22" t="s">
        <v>46</v>
      </c>
      <c r="B44" s="22" t="s">
        <v>305</v>
      </c>
      <c r="C44" s="22" t="s">
        <v>237</v>
      </c>
      <c r="D44" s="24">
        <v>0.311504</v>
      </c>
      <c r="E44" s="25" t="s">
        <v>623</v>
      </c>
      <c r="F44" s="26">
        <v>0</v>
      </c>
      <c r="G44" s="27">
        <v>0</v>
      </c>
      <c r="H44" s="28">
        <v>0.7</v>
      </c>
      <c r="I44" s="27">
        <v>33.25</v>
      </c>
      <c r="J44">
        <f>VLOOKUP($A44,'Relevant Nodes'!$A$3:$J$177,7,FALSE)</f>
        <v>1</v>
      </c>
      <c r="K44">
        <f>VLOOKUP($A44,'Relevant Nodes'!$A$3:$J$177,6,FALSE)</f>
        <v>1</v>
      </c>
      <c r="L44">
        <f>VLOOKUP($A44,'Relevant Nodes'!$A$3:$J$177,4,FALSE)</f>
        <v>6</v>
      </c>
      <c r="M44" s="15">
        <f>VLOOKUP($K44,Sharing!$B$8:$G$34,6,FALSE)</f>
        <v>0.51646109579767174</v>
      </c>
      <c r="N44">
        <f>VLOOKUP($A44,'Relevant Nodes'!$A$3:$J$177,9,FALSE)</f>
        <v>40.313627274395301</v>
      </c>
      <c r="O44">
        <f>VLOOKUP($A44,'Relevant Nodes'!$A$3:$J$177,10,FALSE)</f>
        <v>3.266347669909059</v>
      </c>
      <c r="P44">
        <f t="shared" si="1"/>
        <v>20.820420117713105</v>
      </c>
      <c r="Q44">
        <f t="shared" si="2"/>
        <v>19.493207156682196</v>
      </c>
      <c r="R44">
        <f t="shared" si="3"/>
        <v>0</v>
      </c>
      <c r="S44">
        <f t="shared" si="0"/>
        <v>25.9788513050303</v>
      </c>
      <c r="T44">
        <f t="shared" si="4"/>
        <v>0</v>
      </c>
      <c r="U44">
        <f t="shared" si="5"/>
        <v>6.4856441483481033</v>
      </c>
      <c r="V44">
        <f t="shared" si="6"/>
        <v>19.493207156682196</v>
      </c>
    </row>
    <row r="45" spans="1:22" x14ac:dyDescent="0.35">
      <c r="A45" s="22" t="s">
        <v>47</v>
      </c>
      <c r="B45" s="22" t="s">
        <v>306</v>
      </c>
      <c r="C45" s="22" t="s">
        <v>221</v>
      </c>
      <c r="D45" s="24">
        <v>0.224633</v>
      </c>
      <c r="E45" s="25" t="s">
        <v>622</v>
      </c>
      <c r="F45" s="26">
        <v>0.81535038176096053</v>
      </c>
      <c r="G45" s="27">
        <v>652.28030540876841</v>
      </c>
      <c r="H45" s="28">
        <v>0.41958149359008617</v>
      </c>
      <c r="I45" s="27">
        <v>335.66519487206892</v>
      </c>
      <c r="J45">
        <f>VLOOKUP($A45,'Relevant Nodes'!$A$3:$J$177,7,FALSE)</f>
        <v>9</v>
      </c>
      <c r="K45">
        <f>VLOOKUP($A45,'Relevant Nodes'!$A$3:$J$177,6,FALSE)</f>
        <v>24</v>
      </c>
      <c r="L45">
        <f>VLOOKUP($A45,'Relevant Nodes'!$A$3:$J$177,4,FALSE)</f>
        <v>21</v>
      </c>
      <c r="M45" s="15">
        <f>VLOOKUP($K45,Sharing!$B$8:$G$34,6,FALSE)</f>
        <v>1</v>
      </c>
      <c r="N45">
        <f>VLOOKUP($A45,'Relevant Nodes'!$A$3:$J$177,9,FALSE)</f>
        <v>1.8146709164672823</v>
      </c>
      <c r="O45">
        <f>VLOOKUP($A45,'Relevant Nodes'!$A$3:$J$177,10,FALSE)</f>
        <v>-3.6424425554037554</v>
      </c>
      <c r="P45">
        <f t="shared" si="1"/>
        <v>1.8146709164672823</v>
      </c>
      <c r="Q45">
        <f t="shared" si="2"/>
        <v>0</v>
      </c>
      <c r="R45">
        <f t="shared" si="3"/>
        <v>1</v>
      </c>
      <c r="S45">
        <f t="shared" si="0"/>
        <v>-3.2348075834249603</v>
      </c>
      <c r="T45">
        <f t="shared" si="4"/>
        <v>-3.6424425554037554</v>
      </c>
      <c r="U45">
        <f t="shared" si="5"/>
        <v>0.407634971978795</v>
      </c>
      <c r="V45">
        <f t="shared" si="6"/>
        <v>0</v>
      </c>
    </row>
    <row r="46" spans="1:22" x14ac:dyDescent="0.35">
      <c r="A46" s="22" t="s">
        <v>48</v>
      </c>
      <c r="B46" s="22" t="s">
        <v>287</v>
      </c>
      <c r="C46" s="22" t="s">
        <v>221</v>
      </c>
      <c r="D46" s="24">
        <v>0.51620699999999997</v>
      </c>
      <c r="E46" s="25" t="s">
        <v>622</v>
      </c>
      <c r="F46" s="26">
        <v>0.81535038176096053</v>
      </c>
      <c r="G46" s="27">
        <v>362.83091988362742</v>
      </c>
      <c r="H46" s="28">
        <v>0.41958149359008617</v>
      </c>
      <c r="I46" s="27">
        <v>186.71376464758833</v>
      </c>
      <c r="J46">
        <f>VLOOKUP($A46,'Relevant Nodes'!$A$3:$J$177,7,FALSE)</f>
        <v>7</v>
      </c>
      <c r="K46">
        <f>VLOOKUP($A46,'Relevant Nodes'!$A$3:$J$177,6,FALSE)</f>
        <v>16</v>
      </c>
      <c r="L46">
        <f>VLOOKUP($A46,'Relevant Nodes'!$A$3:$J$177,4,FALSE)</f>
        <v>17</v>
      </c>
      <c r="M46" s="15">
        <f>VLOOKUP($K46,Sharing!$B$8:$G$34,6,FALSE)</f>
        <v>1</v>
      </c>
      <c r="N46">
        <f>VLOOKUP($A46,'Relevant Nodes'!$A$3:$J$177,9,FALSE)</f>
        <v>0.1323268306791365</v>
      </c>
      <c r="O46">
        <f>VLOOKUP($A46,'Relevant Nodes'!$A$3:$J$177,10,FALSE)</f>
        <v>4.3308691578992162</v>
      </c>
      <c r="P46">
        <f t="shared" si="1"/>
        <v>0.1323268306791365</v>
      </c>
      <c r="Q46">
        <f t="shared" si="2"/>
        <v>0</v>
      </c>
      <c r="R46">
        <f t="shared" si="3"/>
        <v>1</v>
      </c>
      <c r="S46">
        <f t="shared" si="0"/>
        <v>4.3991771941836015</v>
      </c>
      <c r="T46">
        <f t="shared" si="4"/>
        <v>4.3308691578992162</v>
      </c>
      <c r="U46">
        <f t="shared" si="5"/>
        <v>6.8308036284385018E-2</v>
      </c>
      <c r="V46">
        <f t="shared" si="6"/>
        <v>0</v>
      </c>
    </row>
    <row r="47" spans="1:22" x14ac:dyDescent="0.35">
      <c r="A47" s="22" t="s">
        <v>50</v>
      </c>
      <c r="B47" s="22" t="s">
        <v>312</v>
      </c>
      <c r="C47" s="22" t="s">
        <v>252</v>
      </c>
      <c r="D47" s="24">
        <v>0.102893</v>
      </c>
      <c r="E47" s="25" t="s">
        <v>622</v>
      </c>
      <c r="F47" s="26">
        <v>0.81535038176096053</v>
      </c>
      <c r="G47" s="27">
        <v>40.685984049871927</v>
      </c>
      <c r="H47" s="28">
        <v>0.5</v>
      </c>
      <c r="I47" s="27">
        <v>24.95</v>
      </c>
      <c r="J47">
        <f>VLOOKUP($A47,'Relevant Nodes'!$A$3:$J$177,7,FALSE)</f>
        <v>13</v>
      </c>
      <c r="K47">
        <f>VLOOKUP($A47,'Relevant Nodes'!$A$3:$J$177,6,FALSE)</f>
        <v>25</v>
      </c>
      <c r="L47">
        <f>VLOOKUP($A47,'Relevant Nodes'!$A$3:$J$177,4,FALSE)</f>
        <v>19</v>
      </c>
      <c r="M47" s="15">
        <f>VLOOKUP($K47,Sharing!$B$8:$G$34,6,FALSE)</f>
        <v>1</v>
      </c>
      <c r="N47">
        <f>VLOOKUP($A47,'Relevant Nodes'!$A$3:$J$177,9,FALSE)</f>
        <v>-3.4775421995185463</v>
      </c>
      <c r="O47">
        <f>VLOOKUP($A47,'Relevant Nodes'!$A$3:$J$177,10,FALSE)</f>
        <v>0.10216274195422542</v>
      </c>
      <c r="P47">
        <f t="shared" si="1"/>
        <v>-3.4775421995185463</v>
      </c>
      <c r="Q47">
        <f t="shared" si="2"/>
        <v>0</v>
      </c>
      <c r="R47">
        <f t="shared" si="3"/>
        <v>1</v>
      </c>
      <c r="S47">
        <f t="shared" si="0"/>
        <v>-0.25565200758083634</v>
      </c>
      <c r="T47">
        <f t="shared" si="4"/>
        <v>0.10216274195422542</v>
      </c>
      <c r="U47">
        <f t="shared" si="5"/>
        <v>-0.35781474953506176</v>
      </c>
      <c r="V47">
        <f t="shared" si="6"/>
        <v>0</v>
      </c>
    </row>
    <row r="48" spans="1:22" x14ac:dyDescent="0.35">
      <c r="A48" s="22" t="s">
        <v>51</v>
      </c>
      <c r="B48" s="22" t="s">
        <v>382</v>
      </c>
      <c r="C48" s="22" t="s">
        <v>237</v>
      </c>
      <c r="D48" s="24">
        <v>0.373305</v>
      </c>
      <c r="E48" s="25" t="s">
        <v>623</v>
      </c>
      <c r="F48" s="26">
        <v>0</v>
      </c>
      <c r="G48" s="27">
        <v>0</v>
      </c>
      <c r="H48" s="28">
        <v>0.7</v>
      </c>
      <c r="I48" s="27">
        <v>15.54</v>
      </c>
      <c r="J48">
        <f>VLOOKUP($A48,'Relevant Nodes'!$A$3:$J$177,7,FALSE)</f>
        <v>2</v>
      </c>
      <c r="K48">
        <f>VLOOKUP($A48,'Relevant Nodes'!$A$3:$J$177,6,FALSE)</f>
        <v>7</v>
      </c>
      <c r="L48">
        <f>VLOOKUP($A48,'Relevant Nodes'!$A$3:$J$177,4,FALSE)</f>
        <v>11</v>
      </c>
      <c r="M48" s="15">
        <f>VLOOKUP($K48,Sharing!$B$8:$G$34,6,FALSE)</f>
        <v>0.32892727374667907</v>
      </c>
      <c r="N48">
        <f>VLOOKUP($A48,'Relevant Nodes'!$A$3:$J$177,9,FALSE)</f>
        <v>46.347084922746042</v>
      </c>
      <c r="O48">
        <f>VLOOKUP($A48,'Relevant Nodes'!$A$3:$J$177,10,FALSE)</f>
        <v>3.7767032901831326</v>
      </c>
      <c r="P48">
        <f t="shared" si="1"/>
        <v>15.24482028974467</v>
      </c>
      <c r="Q48">
        <f t="shared" si="2"/>
        <v>31.102264633001372</v>
      </c>
      <c r="R48">
        <f t="shared" si="3"/>
        <v>0</v>
      </c>
      <c r="S48">
        <f t="shared" si="0"/>
        <v>36.793232271264507</v>
      </c>
      <c r="T48">
        <f t="shared" si="4"/>
        <v>0</v>
      </c>
      <c r="U48">
        <f t="shared" si="5"/>
        <v>5.6909676382631336</v>
      </c>
      <c r="V48">
        <f t="shared" si="6"/>
        <v>31.102264633001372</v>
      </c>
    </row>
    <row r="49" spans="1:22" x14ac:dyDescent="0.35">
      <c r="A49" s="22" t="s">
        <v>51</v>
      </c>
      <c r="B49" s="22" t="s">
        <v>309</v>
      </c>
      <c r="C49" s="22" t="s">
        <v>237</v>
      </c>
      <c r="D49" s="24">
        <v>0.49787500000000001</v>
      </c>
      <c r="E49" s="25" t="s">
        <v>623</v>
      </c>
      <c r="F49" s="26">
        <v>0</v>
      </c>
      <c r="G49" s="27">
        <v>0</v>
      </c>
      <c r="H49" s="28">
        <v>0.7</v>
      </c>
      <c r="I49" s="27">
        <v>14.35</v>
      </c>
      <c r="J49">
        <f>VLOOKUP($A49,'Relevant Nodes'!$A$3:$J$177,7,FALSE)</f>
        <v>2</v>
      </c>
      <c r="K49">
        <f>VLOOKUP($A49,'Relevant Nodes'!$A$3:$J$177,6,FALSE)</f>
        <v>7</v>
      </c>
      <c r="L49">
        <f>VLOOKUP($A49,'Relevant Nodes'!$A$3:$J$177,4,FALSE)</f>
        <v>11</v>
      </c>
      <c r="M49" s="15">
        <f>VLOOKUP($K49,Sharing!$B$8:$G$34,6,FALSE)</f>
        <v>0.32892727374667907</v>
      </c>
      <c r="N49">
        <f>VLOOKUP($A49,'Relevant Nodes'!$A$3:$J$177,9,FALSE)</f>
        <v>46.347084922746042</v>
      </c>
      <c r="O49">
        <f>VLOOKUP($A49,'Relevant Nodes'!$A$3:$J$177,10,FALSE)</f>
        <v>3.7767032901831326</v>
      </c>
      <c r="P49">
        <f t="shared" si="1"/>
        <v>15.24482028974467</v>
      </c>
      <c r="Q49">
        <f t="shared" si="2"/>
        <v>31.102264633001372</v>
      </c>
      <c r="R49">
        <f t="shared" si="3"/>
        <v>0</v>
      </c>
      <c r="S49">
        <f t="shared" si="0"/>
        <v>38.692279534758001</v>
      </c>
      <c r="T49">
        <f t="shared" si="4"/>
        <v>0</v>
      </c>
      <c r="U49">
        <f t="shared" si="5"/>
        <v>7.5900149017566276</v>
      </c>
      <c r="V49">
        <f t="shared" si="6"/>
        <v>31.102264633001372</v>
      </c>
    </row>
    <row r="50" spans="1:22" x14ac:dyDescent="0.35">
      <c r="A50" s="22" t="s">
        <v>52</v>
      </c>
      <c r="B50" s="22" t="s">
        <v>318</v>
      </c>
      <c r="C50" s="22" t="s">
        <v>252</v>
      </c>
      <c r="D50" s="24">
        <v>8.3700999999999998E-2</v>
      </c>
      <c r="E50" s="25" t="s">
        <v>622</v>
      </c>
      <c r="F50" s="26">
        <v>0.81535038176096053</v>
      </c>
      <c r="G50" s="27">
        <v>358.75416797482262</v>
      </c>
      <c r="H50" s="28">
        <v>0.5</v>
      </c>
      <c r="I50" s="27">
        <v>220</v>
      </c>
      <c r="J50">
        <f>VLOOKUP($A50,'Relevant Nodes'!$A$3:$J$177,7,FALSE)</f>
        <v>2</v>
      </c>
      <c r="K50">
        <f>VLOOKUP($A50,'Relevant Nodes'!$A$3:$J$177,6,FALSE)</f>
        <v>8</v>
      </c>
      <c r="L50">
        <f>VLOOKUP($A50,'Relevant Nodes'!$A$3:$J$177,4,FALSE)</f>
        <v>10</v>
      </c>
      <c r="M50" s="15">
        <f>VLOOKUP($K50,Sharing!$B$8:$G$34,6,FALSE)</f>
        <v>0.4722090519824042</v>
      </c>
      <c r="N50">
        <f>VLOOKUP($A50,'Relevant Nodes'!$A$3:$J$177,9,FALSE)</f>
        <v>25.888962494719468</v>
      </c>
      <c r="O50">
        <f>VLOOKUP($A50,'Relevant Nodes'!$A$3:$J$177,10,FALSE)</f>
        <v>4.2585844033438685</v>
      </c>
      <c r="P50">
        <f t="shared" si="1"/>
        <v>12.225002436439498</v>
      </c>
      <c r="Q50">
        <f t="shared" si="2"/>
        <v>13.663960058279971</v>
      </c>
      <c r="R50">
        <f t="shared" si="3"/>
        <v>1</v>
      </c>
      <c r="S50">
        <f t="shared" si="0"/>
        <v>6.4255164531143834</v>
      </c>
      <c r="T50">
        <f t="shared" si="4"/>
        <v>4.2585844033438685</v>
      </c>
      <c r="U50">
        <f t="shared" si="5"/>
        <v>1.0232449289324224</v>
      </c>
      <c r="V50">
        <f t="shared" si="6"/>
        <v>1.1436871208380919</v>
      </c>
    </row>
    <row r="51" spans="1:22" x14ac:dyDescent="0.35">
      <c r="A51" s="22" t="s">
        <v>53</v>
      </c>
      <c r="B51" s="22" t="s">
        <v>512</v>
      </c>
      <c r="C51" s="22" t="s">
        <v>239</v>
      </c>
      <c r="D51" s="24">
        <v>0.48320400000000002</v>
      </c>
      <c r="E51" s="25" t="s">
        <v>623</v>
      </c>
      <c r="F51" s="26">
        <v>0</v>
      </c>
      <c r="G51" s="27">
        <v>0</v>
      </c>
      <c r="H51" s="28">
        <v>0.7</v>
      </c>
      <c r="I51" s="27">
        <v>315</v>
      </c>
      <c r="J51">
        <f>VLOOKUP($A51,'Relevant Nodes'!$A$3:$J$177,7,FALSE)</f>
        <v>2</v>
      </c>
      <c r="K51">
        <f>VLOOKUP($A51,'Relevant Nodes'!$A$3:$J$177,6,FALSE)</f>
        <v>11</v>
      </c>
      <c r="L51">
        <f>VLOOKUP($A51,'Relevant Nodes'!$A$3:$J$177,4,FALSE)</f>
        <v>13</v>
      </c>
      <c r="M51" s="15">
        <f>VLOOKUP($K51,Sharing!$B$8:$G$34,6,FALSE)</f>
        <v>0.64362575081817364</v>
      </c>
      <c r="N51">
        <f>VLOOKUP($A51,'Relevant Nodes'!$A$3:$J$177,9,FALSE)</f>
        <v>16.967190138945533</v>
      </c>
      <c r="O51">
        <f>VLOOKUP($A51,'Relevant Nodes'!$A$3:$J$177,10,FALSE)</f>
        <v>3.2394410000955944</v>
      </c>
      <c r="P51">
        <f t="shared" si="1"/>
        <v>10.92052049245353</v>
      </c>
      <c r="Q51">
        <f t="shared" si="2"/>
        <v>6.0466696464920027</v>
      </c>
      <c r="R51">
        <f t="shared" si="3"/>
        <v>0</v>
      </c>
      <c r="S51">
        <f t="shared" si="0"/>
        <v>11.323508830527519</v>
      </c>
      <c r="T51">
        <f t="shared" si="4"/>
        <v>0</v>
      </c>
      <c r="U51">
        <f t="shared" si="5"/>
        <v>5.2768391840355156</v>
      </c>
      <c r="V51">
        <f t="shared" si="6"/>
        <v>6.0466696464920027</v>
      </c>
    </row>
    <row r="52" spans="1:22" x14ac:dyDescent="0.35">
      <c r="A52" s="22" t="s">
        <v>53</v>
      </c>
      <c r="B52" s="22" t="s">
        <v>319</v>
      </c>
      <c r="C52" s="22" t="s">
        <v>237</v>
      </c>
      <c r="D52" s="24">
        <v>0.482354</v>
      </c>
      <c r="E52" s="25" t="s">
        <v>623</v>
      </c>
      <c r="F52" s="26">
        <v>0</v>
      </c>
      <c r="G52" s="27">
        <v>0</v>
      </c>
      <c r="H52" s="28">
        <v>0.7</v>
      </c>
      <c r="I52" s="27">
        <v>96.6</v>
      </c>
      <c r="J52">
        <f>VLOOKUP($A52,'Relevant Nodes'!$A$3:$J$177,7,FALSE)</f>
        <v>2</v>
      </c>
      <c r="K52">
        <f>VLOOKUP($A52,'Relevant Nodes'!$A$3:$J$177,6,FALSE)</f>
        <v>11</v>
      </c>
      <c r="L52">
        <f>VLOOKUP($A52,'Relevant Nodes'!$A$3:$J$177,4,FALSE)</f>
        <v>13</v>
      </c>
      <c r="M52" s="15">
        <f>VLOOKUP($K52,Sharing!$B$8:$G$34,6,FALSE)</f>
        <v>0.64362575081817364</v>
      </c>
      <c r="N52">
        <f>VLOOKUP($A52,'Relevant Nodes'!$A$3:$J$177,9,FALSE)</f>
        <v>16.967190138945533</v>
      </c>
      <c r="O52">
        <f>VLOOKUP($A52,'Relevant Nodes'!$A$3:$J$177,10,FALSE)</f>
        <v>3.2394410000955944</v>
      </c>
      <c r="P52">
        <f t="shared" si="1"/>
        <v>10.92052049245353</v>
      </c>
      <c r="Q52">
        <f t="shared" si="2"/>
        <v>6.0466696464920027</v>
      </c>
      <c r="R52">
        <f t="shared" si="3"/>
        <v>0</v>
      </c>
      <c r="S52">
        <f t="shared" si="0"/>
        <v>11.314226388108933</v>
      </c>
      <c r="T52">
        <f t="shared" si="4"/>
        <v>0</v>
      </c>
      <c r="U52">
        <f t="shared" si="5"/>
        <v>5.2675567416169304</v>
      </c>
      <c r="V52">
        <f t="shared" si="6"/>
        <v>6.0466696464920027</v>
      </c>
    </row>
    <row r="53" spans="1:22" x14ac:dyDescent="0.35">
      <c r="A53" s="22" t="s">
        <v>53</v>
      </c>
      <c r="B53" s="22" t="s">
        <v>320</v>
      </c>
      <c r="C53" s="22" t="s">
        <v>237</v>
      </c>
      <c r="D53" s="24">
        <v>0.471279</v>
      </c>
      <c r="E53" s="25" t="s">
        <v>623</v>
      </c>
      <c r="F53" s="26">
        <v>0</v>
      </c>
      <c r="G53" s="27">
        <v>0</v>
      </c>
      <c r="H53" s="28">
        <v>0.7</v>
      </c>
      <c r="I53" s="27">
        <v>43.4</v>
      </c>
      <c r="J53">
        <f>VLOOKUP($A53,'Relevant Nodes'!$A$3:$J$177,7,FALSE)</f>
        <v>2</v>
      </c>
      <c r="K53">
        <f>VLOOKUP($A53,'Relevant Nodes'!$A$3:$J$177,6,FALSE)</f>
        <v>11</v>
      </c>
      <c r="L53">
        <f>VLOOKUP($A53,'Relevant Nodes'!$A$3:$J$177,4,FALSE)</f>
        <v>13</v>
      </c>
      <c r="M53" s="15">
        <f>VLOOKUP($K53,Sharing!$B$8:$G$34,6,FALSE)</f>
        <v>0.64362575081817364</v>
      </c>
      <c r="N53">
        <f>VLOOKUP($A53,'Relevant Nodes'!$A$3:$J$177,9,FALSE)</f>
        <v>16.967190138945533</v>
      </c>
      <c r="O53">
        <f>VLOOKUP($A53,'Relevant Nodes'!$A$3:$J$177,10,FALSE)</f>
        <v>3.2394410000955944</v>
      </c>
      <c r="P53">
        <f t="shared" si="1"/>
        <v>10.92052049245353</v>
      </c>
      <c r="Q53">
        <f t="shared" si="2"/>
        <v>6.0466696464920027</v>
      </c>
      <c r="R53">
        <f t="shared" si="3"/>
        <v>0</v>
      </c>
      <c r="S53">
        <f t="shared" si="0"/>
        <v>11.193281623655011</v>
      </c>
      <c r="T53">
        <f t="shared" si="4"/>
        <v>0</v>
      </c>
      <c r="U53">
        <f t="shared" si="5"/>
        <v>5.1466119771630074</v>
      </c>
      <c r="V53">
        <f t="shared" si="6"/>
        <v>6.0466696464920027</v>
      </c>
    </row>
    <row r="54" spans="1:22" x14ac:dyDescent="0.35">
      <c r="A54" s="22" t="s">
        <v>54</v>
      </c>
      <c r="B54" s="22" t="s">
        <v>321</v>
      </c>
      <c r="C54" s="22" t="s">
        <v>248</v>
      </c>
      <c r="D54" s="24">
        <v>0.33334599999999998</v>
      </c>
      <c r="E54" s="25" t="s">
        <v>623</v>
      </c>
      <c r="F54" s="26">
        <v>0.81535038176096053</v>
      </c>
      <c r="G54" s="27">
        <v>15.573192291634347</v>
      </c>
      <c r="H54" s="28">
        <v>0.41958149359008617</v>
      </c>
      <c r="I54" s="27">
        <v>8.0140065275706469</v>
      </c>
      <c r="J54">
        <f>VLOOKUP($A54,'Relevant Nodes'!$A$3:$J$177,7,FALSE)</f>
        <v>1</v>
      </c>
      <c r="K54">
        <f>VLOOKUP($A54,'Relevant Nodes'!$A$3:$J$177,6,FALSE)</f>
        <v>1</v>
      </c>
      <c r="L54">
        <f>VLOOKUP($A54,'Relevant Nodes'!$A$3:$J$177,4,FALSE)</f>
        <v>6</v>
      </c>
      <c r="M54" s="15">
        <f>VLOOKUP($K54,Sharing!$B$8:$G$34,6,FALSE)</f>
        <v>0.51646109579767174</v>
      </c>
      <c r="N54">
        <f>VLOOKUP($A54,'Relevant Nodes'!$A$3:$J$177,9,FALSE)</f>
        <v>37.788106992037548</v>
      </c>
      <c r="O54">
        <f>VLOOKUP($A54,'Relevant Nodes'!$A$3:$J$177,10,FALSE)</f>
        <v>3.266454843878186</v>
      </c>
      <c r="P54">
        <f t="shared" si="1"/>
        <v>19.516087145227374</v>
      </c>
      <c r="Q54">
        <f t="shared" si="2"/>
        <v>18.272019846810174</v>
      </c>
      <c r="R54">
        <f t="shared" si="3"/>
        <v>0</v>
      </c>
      <c r="S54">
        <f t="shared" si="0"/>
        <v>24.777629432323138</v>
      </c>
      <c r="T54">
        <f t="shared" si="4"/>
        <v>0</v>
      </c>
      <c r="U54">
        <f t="shared" si="5"/>
        <v>6.5056095855129641</v>
      </c>
      <c r="V54">
        <f t="shared" si="6"/>
        <v>18.272019846810174</v>
      </c>
    </row>
    <row r="55" spans="1:22" x14ac:dyDescent="0.35">
      <c r="A55" s="22" t="s">
        <v>55</v>
      </c>
      <c r="B55" s="22" t="s">
        <v>326</v>
      </c>
      <c r="C55" s="22" t="s">
        <v>248</v>
      </c>
      <c r="D55" s="24">
        <v>0.33334599999999998</v>
      </c>
      <c r="E55" s="25" t="s">
        <v>623</v>
      </c>
      <c r="F55" s="26">
        <v>0.81535038176096053</v>
      </c>
      <c r="G55" s="27">
        <v>30.9833145069165</v>
      </c>
      <c r="H55" s="28">
        <v>0.41958149359008617</v>
      </c>
      <c r="I55" s="27">
        <v>15.944096756423274</v>
      </c>
      <c r="J55">
        <f>VLOOKUP($A55,'Relevant Nodes'!$A$3:$J$177,7,FALSE)</f>
        <v>1</v>
      </c>
      <c r="K55">
        <f>VLOOKUP($A55,'Relevant Nodes'!$A$3:$J$177,6,FALSE)</f>
        <v>1</v>
      </c>
      <c r="L55">
        <f>VLOOKUP($A55,'Relevant Nodes'!$A$3:$J$177,4,FALSE)</f>
        <v>6</v>
      </c>
      <c r="M55" s="15">
        <f>VLOOKUP($K55,Sharing!$B$8:$G$34,6,FALSE)</f>
        <v>0.51646109579767174</v>
      </c>
      <c r="N55">
        <f>VLOOKUP($A55,'Relevant Nodes'!$A$3:$J$177,9,FALSE)</f>
        <v>37.788106992037548</v>
      </c>
      <c r="O55">
        <f>VLOOKUP($A55,'Relevant Nodes'!$A$3:$J$177,10,FALSE)</f>
        <v>3.266454843878186</v>
      </c>
      <c r="P55">
        <f t="shared" si="1"/>
        <v>19.516087145227374</v>
      </c>
      <c r="Q55">
        <f t="shared" si="2"/>
        <v>18.272019846810174</v>
      </c>
      <c r="R55">
        <f t="shared" si="3"/>
        <v>0</v>
      </c>
      <c r="S55">
        <f t="shared" si="0"/>
        <v>24.777629432323138</v>
      </c>
      <c r="T55">
        <f t="shared" si="4"/>
        <v>0</v>
      </c>
      <c r="U55">
        <f t="shared" si="5"/>
        <v>6.5056095855129641</v>
      </c>
      <c r="V55">
        <f t="shared" si="6"/>
        <v>18.272019846810174</v>
      </c>
    </row>
    <row r="56" spans="1:22" x14ac:dyDescent="0.35">
      <c r="A56" s="22" t="s">
        <v>56</v>
      </c>
      <c r="B56" s="22" t="s">
        <v>328</v>
      </c>
      <c r="C56" s="22" t="s">
        <v>237</v>
      </c>
      <c r="D56" s="24">
        <v>0.36278500000000002</v>
      </c>
      <c r="E56" s="25" t="s">
        <v>623</v>
      </c>
      <c r="F56" s="26">
        <v>0</v>
      </c>
      <c r="G56" s="27">
        <v>0</v>
      </c>
      <c r="H56" s="28">
        <v>0.7</v>
      </c>
      <c r="I56" s="27">
        <v>48.3</v>
      </c>
      <c r="J56">
        <f>VLOOKUP($A56,'Relevant Nodes'!$A$3:$J$177,7,FALSE)</f>
        <v>2</v>
      </c>
      <c r="K56">
        <f>VLOOKUP($A56,'Relevant Nodes'!$A$3:$J$177,6,FALSE)</f>
        <v>10</v>
      </c>
      <c r="L56">
        <f>VLOOKUP($A56,'Relevant Nodes'!$A$3:$J$177,4,FALSE)</f>
        <v>12</v>
      </c>
      <c r="M56" s="15">
        <f>VLOOKUP($K56,Sharing!$B$8:$G$34,6,FALSE)</f>
        <v>0.46627992721572109</v>
      </c>
      <c r="N56">
        <f>VLOOKUP($A56,'Relevant Nodes'!$A$3:$J$177,9,FALSE)</f>
        <v>22.872039338489277</v>
      </c>
      <c r="O56">
        <f>VLOOKUP($A56,'Relevant Nodes'!$A$3:$J$177,10,FALSE)</f>
        <v>2.9918189868377802</v>
      </c>
      <c r="P56">
        <f t="shared" si="1"/>
        <v>10.66477283802589</v>
      </c>
      <c r="Q56">
        <f t="shared" si="2"/>
        <v>12.207266500463387</v>
      </c>
      <c r="R56">
        <f t="shared" si="3"/>
        <v>0</v>
      </c>
      <c r="S56">
        <f t="shared" si="0"/>
        <v>16.076286114506608</v>
      </c>
      <c r="T56">
        <f t="shared" si="4"/>
        <v>0</v>
      </c>
      <c r="U56">
        <f t="shared" si="5"/>
        <v>3.8690196140432227</v>
      </c>
      <c r="V56">
        <f t="shared" si="6"/>
        <v>12.207266500463387</v>
      </c>
    </row>
    <row r="57" spans="1:22" x14ac:dyDescent="0.35">
      <c r="A57" s="22" t="s">
        <v>57</v>
      </c>
      <c r="B57" s="22" t="s">
        <v>331</v>
      </c>
      <c r="C57" s="22" t="s">
        <v>221</v>
      </c>
      <c r="D57" s="24">
        <v>0.45132699999999998</v>
      </c>
      <c r="E57" s="25" t="s">
        <v>622</v>
      </c>
      <c r="F57" s="26">
        <v>0.81535038176096053</v>
      </c>
      <c r="G57" s="27">
        <v>1182.2580535533928</v>
      </c>
      <c r="H57" s="28">
        <v>0.41958149359008617</v>
      </c>
      <c r="I57" s="27">
        <v>608.39316570562494</v>
      </c>
      <c r="J57">
        <f>VLOOKUP($A57,'Relevant Nodes'!$A$3:$J$177,7,FALSE)</f>
        <v>13</v>
      </c>
      <c r="K57">
        <f>VLOOKUP($A57,'Relevant Nodes'!$A$3:$J$177,6,FALSE)</f>
        <v>25</v>
      </c>
      <c r="L57">
        <f>VLOOKUP($A57,'Relevant Nodes'!$A$3:$J$177,4,FALSE)</f>
        <v>19</v>
      </c>
      <c r="M57" s="15">
        <f>VLOOKUP($K57,Sharing!$B$8:$G$34,6,FALSE)</f>
        <v>1</v>
      </c>
      <c r="N57">
        <f>VLOOKUP($A57,'Relevant Nodes'!$A$3:$J$177,9,FALSE)</f>
        <v>-3.5764659430397789</v>
      </c>
      <c r="O57">
        <f>VLOOKUP($A57,'Relevant Nodes'!$A$3:$J$177,10,FALSE)</f>
        <v>-0.76235809361394025</v>
      </c>
      <c r="P57">
        <f t="shared" si="1"/>
        <v>-3.5764659430397789</v>
      </c>
      <c r="Q57">
        <f t="shared" si="2"/>
        <v>0</v>
      </c>
      <c r="R57">
        <f t="shared" si="3"/>
        <v>1</v>
      </c>
      <c r="S57">
        <f t="shared" si="0"/>
        <v>-2.3765137382882546</v>
      </c>
      <c r="T57">
        <f t="shared" si="4"/>
        <v>-0.76235809361394025</v>
      </c>
      <c r="U57">
        <f t="shared" si="5"/>
        <v>-1.6141556446743142</v>
      </c>
      <c r="V57">
        <f t="shared" si="6"/>
        <v>0</v>
      </c>
    </row>
    <row r="58" spans="1:22" x14ac:dyDescent="0.35">
      <c r="A58" s="22" t="s">
        <v>58</v>
      </c>
      <c r="B58" s="22" t="s">
        <v>332</v>
      </c>
      <c r="C58" s="22" t="s">
        <v>252</v>
      </c>
      <c r="D58" s="24">
        <v>0.14882300000000001</v>
      </c>
      <c r="E58" s="25" t="s">
        <v>622</v>
      </c>
      <c r="F58" s="26">
        <v>0.81535038176096053</v>
      </c>
      <c r="G58" s="27">
        <v>1340.4360276150192</v>
      </c>
      <c r="H58" s="28">
        <v>0.5</v>
      </c>
      <c r="I58" s="27">
        <v>822</v>
      </c>
      <c r="J58">
        <f>VLOOKUP($A58,'Relevant Nodes'!$A$3:$J$177,7,FALSE)</f>
        <v>6</v>
      </c>
      <c r="K58">
        <f>VLOOKUP($A58,'Relevant Nodes'!$A$3:$J$177,6,FALSE)</f>
        <v>19</v>
      </c>
      <c r="L58">
        <f>VLOOKUP($A58,'Relevant Nodes'!$A$3:$J$177,4,FALSE)</f>
        <v>18</v>
      </c>
      <c r="M58" s="15">
        <f>VLOOKUP($K58,Sharing!$B$8:$G$34,6,FALSE)</f>
        <v>1</v>
      </c>
      <c r="N58">
        <f>VLOOKUP($A58,'Relevant Nodes'!$A$3:$J$177,9,FALSE)</f>
        <v>2.6354911082517174</v>
      </c>
      <c r="O58">
        <f>VLOOKUP($A58,'Relevant Nodes'!$A$3:$J$177,10,FALSE)</f>
        <v>3.8250048440010658</v>
      </c>
      <c r="P58">
        <f t="shared" si="1"/>
        <v>2.6354911082517174</v>
      </c>
      <c r="Q58">
        <f t="shared" si="2"/>
        <v>0</v>
      </c>
      <c r="R58">
        <f t="shared" si="3"/>
        <v>1</v>
      </c>
      <c r="S58">
        <f t="shared" si="0"/>
        <v>4.2172265372044109</v>
      </c>
      <c r="T58">
        <f t="shared" si="4"/>
        <v>3.8250048440010658</v>
      </c>
      <c r="U58">
        <f t="shared" si="5"/>
        <v>0.39222169320334538</v>
      </c>
      <c r="V58">
        <f t="shared" si="6"/>
        <v>0</v>
      </c>
    </row>
    <row r="59" spans="1:22" x14ac:dyDescent="0.35">
      <c r="A59" s="22" t="s">
        <v>174</v>
      </c>
      <c r="B59" s="22" t="s">
        <v>337</v>
      </c>
      <c r="C59" s="22" t="s">
        <v>237</v>
      </c>
      <c r="D59" s="24">
        <v>0.370145</v>
      </c>
      <c r="E59" s="25" t="s">
        <v>623</v>
      </c>
      <c r="F59" s="26">
        <v>0</v>
      </c>
      <c r="G59" s="27">
        <v>0</v>
      </c>
      <c r="H59" s="28">
        <v>0.7</v>
      </c>
      <c r="I59" s="27">
        <v>61.949999999999996</v>
      </c>
      <c r="J59">
        <f>VLOOKUP($A59,'Relevant Nodes'!$A$3:$J$177,7,FALSE)</f>
        <v>1</v>
      </c>
      <c r="K59">
        <f>VLOOKUP($A59,'Relevant Nodes'!$A$3:$J$177,6,FALSE)</f>
        <v>1</v>
      </c>
      <c r="L59">
        <f>VLOOKUP($A59,'Relevant Nodes'!$A$3:$J$177,4,FALSE)</f>
        <v>3</v>
      </c>
      <c r="M59" s="15">
        <f>VLOOKUP($K59,Sharing!$B$8:$G$34,6,FALSE)</f>
        <v>0.51646109579767174</v>
      </c>
      <c r="N59">
        <f>VLOOKUP($A59,'Relevant Nodes'!$A$3:$J$177,9,FALSE)</f>
        <v>32.132183924376911</v>
      </c>
      <c r="O59">
        <f>VLOOKUP($A59,'Relevant Nodes'!$A$3:$J$177,10,FALSE)</f>
        <v>2.2862941150716325</v>
      </c>
      <c r="P59">
        <f t="shared" si="1"/>
        <v>16.595022919956033</v>
      </c>
      <c r="Q59">
        <f t="shared" si="2"/>
        <v>15.537161004420877</v>
      </c>
      <c r="R59">
        <f t="shared" si="3"/>
        <v>0</v>
      </c>
      <c r="S59">
        <f t="shared" si="0"/>
        <v>21.679725763128005</v>
      </c>
      <c r="T59">
        <f t="shared" si="4"/>
        <v>0</v>
      </c>
      <c r="U59">
        <f t="shared" si="5"/>
        <v>6.1425647587071257</v>
      </c>
      <c r="V59">
        <f t="shared" si="6"/>
        <v>15.537161004420877</v>
      </c>
    </row>
    <row r="60" spans="1:22" x14ac:dyDescent="0.35">
      <c r="A60" s="23" t="s">
        <v>175</v>
      </c>
      <c r="B60" s="22" t="s">
        <v>337</v>
      </c>
      <c r="C60" s="22" t="s">
        <v>237</v>
      </c>
      <c r="D60" s="24">
        <v>0.370145</v>
      </c>
      <c r="E60" s="25" t="s">
        <v>623</v>
      </c>
      <c r="F60" s="26">
        <v>0</v>
      </c>
      <c r="G60" s="27">
        <v>0</v>
      </c>
      <c r="H60" s="28">
        <v>0.7</v>
      </c>
      <c r="I60" s="27">
        <v>61.949999999999996</v>
      </c>
      <c r="J60">
        <f>VLOOKUP($A60,'Relevant Nodes'!$A$3:$J$177,7,FALSE)</f>
        <v>1</v>
      </c>
      <c r="K60">
        <f>VLOOKUP($A60,'Relevant Nodes'!$A$3:$J$177,6,FALSE)</f>
        <v>1</v>
      </c>
      <c r="L60">
        <f>VLOOKUP($A60,'Relevant Nodes'!$A$3:$J$177,4,FALSE)</f>
        <v>3</v>
      </c>
      <c r="M60" s="15">
        <f>VLOOKUP($K60,Sharing!$B$8:$G$34,6,FALSE)</f>
        <v>0.51646109579767174</v>
      </c>
      <c r="N60">
        <f>VLOOKUP($A60,'Relevant Nodes'!$A$3:$J$177,9,FALSE)</f>
        <v>32.132183924376911</v>
      </c>
      <c r="O60">
        <f>VLOOKUP($A60,'Relevant Nodes'!$A$3:$J$177,10,FALSE)</f>
        <v>2.2862941150716325</v>
      </c>
      <c r="P60">
        <f t="shared" si="1"/>
        <v>16.595022919956033</v>
      </c>
      <c r="Q60">
        <f t="shared" si="2"/>
        <v>15.537161004420877</v>
      </c>
      <c r="R60">
        <f t="shared" si="3"/>
        <v>0</v>
      </c>
      <c r="S60">
        <f t="shared" si="0"/>
        <v>21.679725763128005</v>
      </c>
      <c r="T60">
        <f t="shared" si="4"/>
        <v>0</v>
      </c>
      <c r="U60">
        <f t="shared" si="5"/>
        <v>6.1425647587071257</v>
      </c>
      <c r="V60">
        <f t="shared" si="6"/>
        <v>15.537161004420877</v>
      </c>
    </row>
    <row r="61" spans="1:22" x14ac:dyDescent="0.35">
      <c r="A61" s="22" t="s">
        <v>59</v>
      </c>
      <c r="B61" s="22" t="s">
        <v>476</v>
      </c>
      <c r="C61" s="22" t="s">
        <v>237</v>
      </c>
      <c r="D61" s="24">
        <v>0.35665999999999998</v>
      </c>
      <c r="E61" s="25" t="s">
        <v>623</v>
      </c>
      <c r="F61" s="26">
        <v>0</v>
      </c>
      <c r="G61" s="27">
        <v>0</v>
      </c>
      <c r="H61" s="28">
        <v>0.7</v>
      </c>
      <c r="I61" s="27">
        <v>62.999999999999993</v>
      </c>
      <c r="J61">
        <f>VLOOKUP($A61,'Relevant Nodes'!$A$3:$J$177,7,FALSE)</f>
        <v>1</v>
      </c>
      <c r="K61">
        <f>VLOOKUP($A61,'Relevant Nodes'!$A$3:$J$177,6,FALSE)</f>
        <v>1</v>
      </c>
      <c r="L61">
        <f>VLOOKUP($A61,'Relevant Nodes'!$A$3:$J$177,4,FALSE)</f>
        <v>1</v>
      </c>
      <c r="M61" s="15">
        <f>VLOOKUP($K61,Sharing!$B$8:$G$34,6,FALSE)</f>
        <v>0.51646109579767174</v>
      </c>
      <c r="N61">
        <f>VLOOKUP($A61,'Relevant Nodes'!$A$3:$J$177,9,FALSE)</f>
        <v>55.674858503073523</v>
      </c>
      <c r="O61">
        <f>VLOOKUP($A61,'Relevant Nodes'!$A$3:$J$177,10,FALSE)</f>
        <v>2.7473658448219047</v>
      </c>
      <c r="P61">
        <f t="shared" si="1"/>
        <v>28.753898430877673</v>
      </c>
      <c r="Q61">
        <f t="shared" si="2"/>
        <v>26.92096007219585</v>
      </c>
      <c r="R61">
        <f t="shared" si="3"/>
        <v>0</v>
      </c>
      <c r="S61">
        <f t="shared" si="0"/>
        <v>37.176325486552685</v>
      </c>
      <c r="T61">
        <f t="shared" si="4"/>
        <v>0</v>
      </c>
      <c r="U61">
        <f t="shared" si="5"/>
        <v>10.255365414356831</v>
      </c>
      <c r="V61">
        <f t="shared" si="6"/>
        <v>26.92096007219585</v>
      </c>
    </row>
    <row r="62" spans="1:22" x14ac:dyDescent="0.35">
      <c r="A62" s="22" t="s">
        <v>60</v>
      </c>
      <c r="B62" s="22" t="s">
        <v>529</v>
      </c>
      <c r="C62" s="22" t="s">
        <v>221</v>
      </c>
      <c r="D62" s="24">
        <v>0.50946999999999998</v>
      </c>
      <c r="E62" s="25" t="s">
        <v>622</v>
      </c>
      <c r="F62" s="26">
        <v>0.81535038176096053</v>
      </c>
      <c r="G62" s="27">
        <v>309.83314506916503</v>
      </c>
      <c r="H62" s="28">
        <v>0.41958149359008617</v>
      </c>
      <c r="I62" s="27">
        <v>159.44096756423275</v>
      </c>
      <c r="J62">
        <f>VLOOKUP($A62,'Relevant Nodes'!$A$3:$J$177,7,FALSE)</f>
        <v>7</v>
      </c>
      <c r="K62">
        <f>VLOOKUP($A62,'Relevant Nodes'!$A$3:$J$177,6,FALSE)</f>
        <v>18</v>
      </c>
      <c r="L62">
        <f>VLOOKUP($A62,'Relevant Nodes'!$A$3:$J$177,4,FALSE)</f>
        <v>17</v>
      </c>
      <c r="M62" s="15">
        <f>VLOOKUP($K62,Sharing!$B$8:$G$34,6,FALSE)</f>
        <v>1</v>
      </c>
      <c r="N62">
        <f>VLOOKUP($A62,'Relevant Nodes'!$A$3:$J$177,9,FALSE)</f>
        <v>-1.9488382591179347</v>
      </c>
      <c r="O62">
        <f>VLOOKUP($A62,'Relevant Nodes'!$A$3:$J$177,10,FALSE)</f>
        <v>2.7241144481181983</v>
      </c>
      <c r="P62">
        <f t="shared" si="1"/>
        <v>-1.9488382591179347</v>
      </c>
      <c r="Q62">
        <f t="shared" si="2"/>
        <v>0</v>
      </c>
      <c r="R62">
        <f t="shared" si="3"/>
        <v>1</v>
      </c>
      <c r="S62">
        <f t="shared" si="0"/>
        <v>1.731239820245384</v>
      </c>
      <c r="T62">
        <f t="shared" si="4"/>
        <v>2.7241144481181983</v>
      </c>
      <c r="U62">
        <f t="shared" si="5"/>
        <v>-0.99287462787281422</v>
      </c>
      <c r="V62">
        <f t="shared" si="6"/>
        <v>0</v>
      </c>
    </row>
    <row r="63" spans="1:22" x14ac:dyDescent="0.35">
      <c r="A63" s="22" t="s">
        <v>61</v>
      </c>
      <c r="B63" s="22" t="s">
        <v>343</v>
      </c>
      <c r="C63" s="22" t="s">
        <v>244</v>
      </c>
      <c r="D63" s="24">
        <v>0.64787700000000004</v>
      </c>
      <c r="E63" s="25" t="s">
        <v>622</v>
      </c>
      <c r="F63" s="26">
        <v>0.81535038176096053</v>
      </c>
      <c r="G63" s="27">
        <v>1631.516113903682</v>
      </c>
      <c r="H63" s="28">
        <v>0.41958149359008617</v>
      </c>
      <c r="I63" s="27">
        <v>839.58256867376247</v>
      </c>
      <c r="J63">
        <f>VLOOKUP($A63,'Relevant Nodes'!$A$3:$J$177,7,FALSE)</f>
        <v>5</v>
      </c>
      <c r="K63">
        <f>VLOOKUP($A63,'Relevant Nodes'!$A$3:$J$177,6,FALSE)</f>
        <v>15</v>
      </c>
      <c r="L63">
        <f>VLOOKUP($A63,'Relevant Nodes'!$A$3:$J$177,4,FALSE)</f>
        <v>18</v>
      </c>
      <c r="M63" s="15">
        <f>VLOOKUP($K63,Sharing!$B$8:$G$34,6,FALSE)</f>
        <v>0.82999295887309366</v>
      </c>
      <c r="N63">
        <f>VLOOKUP($A63,'Relevant Nodes'!$A$3:$J$177,9,FALSE)</f>
        <v>2.348431185013478</v>
      </c>
      <c r="O63">
        <f>VLOOKUP($A63,'Relevant Nodes'!$A$3:$J$177,10,FALSE)</f>
        <v>4.2320305644205387</v>
      </c>
      <c r="P63">
        <f t="shared" si="1"/>
        <v>1.9491813479591822</v>
      </c>
      <c r="Q63">
        <f t="shared" si="2"/>
        <v>0.39924983705429584</v>
      </c>
      <c r="R63">
        <f t="shared" si="3"/>
        <v>1</v>
      </c>
      <c r="S63">
        <f t="shared" si="0"/>
        <v>5.7535251152735167</v>
      </c>
      <c r="T63">
        <f t="shared" si="4"/>
        <v>4.2320305644205387</v>
      </c>
      <c r="U63">
        <f t="shared" si="5"/>
        <v>1.2628297641717512</v>
      </c>
      <c r="V63">
        <f t="shared" si="6"/>
        <v>0.25866478668122606</v>
      </c>
    </row>
    <row r="64" spans="1:22" x14ac:dyDescent="0.35">
      <c r="A64" s="22" t="s">
        <v>61</v>
      </c>
      <c r="B64" s="22" t="s">
        <v>340</v>
      </c>
      <c r="C64" s="22" t="s">
        <v>341</v>
      </c>
      <c r="D64" s="24">
        <v>0.64787700000000004</v>
      </c>
      <c r="E64" s="25" t="s">
        <v>622</v>
      </c>
      <c r="F64" s="26">
        <v>0.81535038176096053</v>
      </c>
      <c r="G64" s="27">
        <v>1553.2424772546299</v>
      </c>
      <c r="H64" s="28">
        <v>0.41958149359008617</v>
      </c>
      <c r="I64" s="27">
        <v>799.30274528911411</v>
      </c>
      <c r="J64">
        <f>VLOOKUP($A64,'Relevant Nodes'!$A$3:$J$177,7,FALSE)</f>
        <v>5</v>
      </c>
      <c r="K64">
        <f>VLOOKUP($A64,'Relevant Nodes'!$A$3:$J$177,6,FALSE)</f>
        <v>15</v>
      </c>
      <c r="L64">
        <f>VLOOKUP($A64,'Relevant Nodes'!$A$3:$J$177,4,FALSE)</f>
        <v>18</v>
      </c>
      <c r="M64" s="15">
        <f>VLOOKUP($K64,Sharing!$B$8:$G$34,6,FALSE)</f>
        <v>0.82999295887309366</v>
      </c>
      <c r="N64">
        <f>VLOOKUP($A64,'Relevant Nodes'!$A$3:$J$177,9,FALSE)</f>
        <v>2.348431185013478</v>
      </c>
      <c r="O64">
        <f>VLOOKUP($A64,'Relevant Nodes'!$A$3:$J$177,10,FALSE)</f>
        <v>4.2320305644205387</v>
      </c>
      <c r="P64">
        <f t="shared" si="1"/>
        <v>1.9491813479591822</v>
      </c>
      <c r="Q64">
        <f t="shared" si="2"/>
        <v>0.39924983705429584</v>
      </c>
      <c r="R64">
        <f t="shared" si="3"/>
        <v>1</v>
      </c>
      <c r="S64">
        <f t="shared" si="0"/>
        <v>5.7535251152735167</v>
      </c>
      <c r="T64">
        <f t="shared" si="4"/>
        <v>4.2320305644205387</v>
      </c>
      <c r="U64">
        <f t="shared" si="5"/>
        <v>1.2628297641717512</v>
      </c>
      <c r="V64">
        <f t="shared" si="6"/>
        <v>0.25866478668122606</v>
      </c>
    </row>
    <row r="65" spans="1:22" x14ac:dyDescent="0.35">
      <c r="A65" s="22" t="s">
        <v>62</v>
      </c>
      <c r="B65" s="22" t="s">
        <v>347</v>
      </c>
      <c r="C65" s="22" t="s">
        <v>237</v>
      </c>
      <c r="D65" s="24">
        <v>0.29220099999999999</v>
      </c>
      <c r="E65" s="25" t="s">
        <v>623</v>
      </c>
      <c r="F65" s="26">
        <v>0</v>
      </c>
      <c r="G65" s="27">
        <v>0</v>
      </c>
      <c r="H65" s="28">
        <v>0.7</v>
      </c>
      <c r="I65" s="27">
        <v>20.824999999999999</v>
      </c>
      <c r="J65">
        <f>VLOOKUP($A65,'Relevant Nodes'!$A$3:$J$177,7,FALSE)</f>
        <v>2</v>
      </c>
      <c r="K65">
        <f>VLOOKUP($A65,'Relevant Nodes'!$A$3:$J$177,6,FALSE)</f>
        <v>11</v>
      </c>
      <c r="L65">
        <f>VLOOKUP($A65,'Relevant Nodes'!$A$3:$J$177,4,FALSE)</f>
        <v>13</v>
      </c>
      <c r="M65" s="15">
        <f>VLOOKUP($K65,Sharing!$B$8:$G$34,6,FALSE)</f>
        <v>0.64362575081817364</v>
      </c>
      <c r="N65">
        <f>VLOOKUP($A65,'Relevant Nodes'!$A$3:$J$177,9,FALSE)</f>
        <v>17.966681648622703</v>
      </c>
      <c r="O65">
        <f>VLOOKUP($A65,'Relevant Nodes'!$A$3:$J$177,10,FALSE)</f>
        <v>2.2451071706904795</v>
      </c>
      <c r="P65">
        <f t="shared" si="1"/>
        <v>11.56381896580589</v>
      </c>
      <c r="Q65">
        <f t="shared" si="2"/>
        <v>6.4028626828168136</v>
      </c>
      <c r="R65">
        <f t="shared" si="3"/>
        <v>0</v>
      </c>
      <c r="S65">
        <f t="shared" si="0"/>
        <v>9.7818221484442596</v>
      </c>
      <c r="T65">
        <f t="shared" si="4"/>
        <v>0</v>
      </c>
      <c r="U65">
        <f t="shared" si="5"/>
        <v>3.3789594656274469</v>
      </c>
      <c r="V65">
        <f t="shared" si="6"/>
        <v>6.4028626828168136</v>
      </c>
    </row>
    <row r="66" spans="1:22" x14ac:dyDescent="0.35">
      <c r="A66" s="22" t="s">
        <v>62</v>
      </c>
      <c r="B66" s="22" t="s">
        <v>588</v>
      </c>
      <c r="C66" s="22" t="s">
        <v>237</v>
      </c>
      <c r="D66" s="24">
        <v>0.34503200000000001</v>
      </c>
      <c r="E66" s="30" t="s">
        <v>623</v>
      </c>
      <c r="F66" s="30">
        <v>0</v>
      </c>
      <c r="G66" s="30">
        <v>0</v>
      </c>
      <c r="H66" s="30">
        <v>0.7</v>
      </c>
      <c r="I66" s="31">
        <v>19.32</v>
      </c>
      <c r="J66">
        <f>VLOOKUP($A66,'Relevant Nodes'!$A$3:$J$177,7,FALSE)</f>
        <v>2</v>
      </c>
      <c r="K66">
        <f>VLOOKUP($A66,'Relevant Nodes'!$A$3:$J$177,6,FALSE)</f>
        <v>11</v>
      </c>
      <c r="L66">
        <f>VLOOKUP($A66,'Relevant Nodes'!$A$3:$J$177,4,FALSE)</f>
        <v>13</v>
      </c>
      <c r="M66" s="15">
        <f>VLOOKUP($K66,Sharing!$B$8:$G$34,6,FALSE)</f>
        <v>0.64362575081817364</v>
      </c>
      <c r="N66">
        <f>VLOOKUP($A66,'Relevant Nodes'!$A$3:$J$177,9,FALSE)</f>
        <v>17.966681648622703</v>
      </c>
      <c r="O66">
        <f>VLOOKUP($A66,'Relevant Nodes'!$A$3:$J$177,10,FALSE)</f>
        <v>2.2451071706904795</v>
      </c>
      <c r="P66">
        <f t="shared" si="1"/>
        <v>11.56381896580589</v>
      </c>
      <c r="Q66">
        <f t="shared" si="2"/>
        <v>6.4028626828168136</v>
      </c>
      <c r="R66">
        <f t="shared" si="3"/>
        <v>0</v>
      </c>
      <c r="S66">
        <f t="shared" si="0"/>
        <v>10.392750268226752</v>
      </c>
      <c r="T66">
        <f t="shared" si="4"/>
        <v>0</v>
      </c>
      <c r="U66">
        <f t="shared" si="5"/>
        <v>3.9898875854099378</v>
      </c>
      <c r="V66">
        <f t="shared" si="6"/>
        <v>6.4028626828168136</v>
      </c>
    </row>
    <row r="67" spans="1:22" x14ac:dyDescent="0.35">
      <c r="A67" s="22" t="s">
        <v>62</v>
      </c>
      <c r="B67" s="22" t="s">
        <v>528</v>
      </c>
      <c r="C67" s="22" t="s">
        <v>237</v>
      </c>
      <c r="D67" s="24">
        <v>0.33469599999999999</v>
      </c>
      <c r="E67" s="25" t="s">
        <v>623</v>
      </c>
      <c r="F67" s="26">
        <v>0</v>
      </c>
      <c r="G67" s="27">
        <v>0</v>
      </c>
      <c r="H67" s="28">
        <v>0.7</v>
      </c>
      <c r="I67" s="27">
        <v>6.72</v>
      </c>
      <c r="J67">
        <f>VLOOKUP($A67,'Relevant Nodes'!$A$3:$J$177,7,FALSE)</f>
        <v>2</v>
      </c>
      <c r="K67">
        <f>VLOOKUP($A67,'Relevant Nodes'!$A$3:$J$177,6,FALSE)</f>
        <v>11</v>
      </c>
      <c r="L67">
        <f>VLOOKUP($A67,'Relevant Nodes'!$A$3:$J$177,4,FALSE)</f>
        <v>13</v>
      </c>
      <c r="M67" s="15">
        <f>VLOOKUP($K67,Sharing!$B$8:$G$34,6,FALSE)</f>
        <v>0.64362575081817364</v>
      </c>
      <c r="N67">
        <f>VLOOKUP($A67,'Relevant Nodes'!$A$3:$J$177,9,FALSE)</f>
        <v>17.966681648622703</v>
      </c>
      <c r="O67">
        <f>VLOOKUP($A67,'Relevant Nodes'!$A$3:$J$177,10,FALSE)</f>
        <v>2.2451071706904795</v>
      </c>
      <c r="P67">
        <f t="shared" si="1"/>
        <v>11.56381896580589</v>
      </c>
      <c r="Q67">
        <f t="shared" si="2"/>
        <v>6.4028626828168136</v>
      </c>
      <c r="R67">
        <f t="shared" si="3"/>
        <v>0</v>
      </c>
      <c r="S67">
        <f t="shared" si="0"/>
        <v>10.273226635396181</v>
      </c>
      <c r="T67">
        <f t="shared" si="4"/>
        <v>0</v>
      </c>
      <c r="U67">
        <f t="shared" si="5"/>
        <v>3.870363952579368</v>
      </c>
      <c r="V67">
        <f t="shared" si="6"/>
        <v>6.4028626828168136</v>
      </c>
    </row>
    <row r="68" spans="1:22" x14ac:dyDescent="0.35">
      <c r="A68" s="22" t="s">
        <v>62</v>
      </c>
      <c r="B68" s="22" t="s">
        <v>456</v>
      </c>
      <c r="C68" s="22" t="s">
        <v>237</v>
      </c>
      <c r="D68" s="24">
        <v>0.32167000000000001</v>
      </c>
      <c r="E68" s="25" t="s">
        <v>623</v>
      </c>
      <c r="F68" s="26">
        <v>0</v>
      </c>
      <c r="G68" s="27">
        <v>0</v>
      </c>
      <c r="H68" s="28">
        <v>0.7</v>
      </c>
      <c r="I68" s="27">
        <v>3.15</v>
      </c>
      <c r="J68">
        <f>VLOOKUP($A68,'Relevant Nodes'!$A$3:$J$177,7,FALSE)</f>
        <v>2</v>
      </c>
      <c r="K68">
        <f>VLOOKUP($A68,'Relevant Nodes'!$A$3:$J$177,6,FALSE)</f>
        <v>11</v>
      </c>
      <c r="L68">
        <f>VLOOKUP($A68,'Relevant Nodes'!$A$3:$J$177,4,FALSE)</f>
        <v>13</v>
      </c>
      <c r="M68" s="15">
        <f>VLOOKUP($K68,Sharing!$B$8:$G$34,6,FALSE)</f>
        <v>0.64362575081817364</v>
      </c>
      <c r="N68">
        <f>VLOOKUP($A68,'Relevant Nodes'!$A$3:$J$177,9,FALSE)</f>
        <v>17.966681648622703</v>
      </c>
      <c r="O68">
        <f>VLOOKUP($A68,'Relevant Nodes'!$A$3:$J$177,10,FALSE)</f>
        <v>2.2451071706904795</v>
      </c>
      <c r="P68">
        <f t="shared" si="1"/>
        <v>11.56381896580589</v>
      </c>
      <c r="Q68">
        <f t="shared" si="2"/>
        <v>6.4028626828168136</v>
      </c>
      <c r="R68">
        <f t="shared" si="3"/>
        <v>0</v>
      </c>
      <c r="S68">
        <f t="shared" si="0"/>
        <v>10.122596329547594</v>
      </c>
      <c r="T68">
        <f t="shared" si="4"/>
        <v>0</v>
      </c>
      <c r="U68">
        <f t="shared" si="5"/>
        <v>3.7197336467307807</v>
      </c>
      <c r="V68">
        <f t="shared" si="6"/>
        <v>6.4028626828168136</v>
      </c>
    </row>
    <row r="69" spans="1:22" x14ac:dyDescent="0.35">
      <c r="A69" s="22" t="s">
        <v>63</v>
      </c>
      <c r="B69" s="22" t="s">
        <v>345</v>
      </c>
      <c r="C69" s="22" t="s">
        <v>346</v>
      </c>
      <c r="D69" s="24">
        <v>0.64554</v>
      </c>
      <c r="E69" s="25" t="s">
        <v>623</v>
      </c>
      <c r="F69" s="26">
        <v>0.81535038176096053</v>
      </c>
      <c r="G69" s="27">
        <v>913.19242757227585</v>
      </c>
      <c r="H69" s="28">
        <v>0.85</v>
      </c>
      <c r="I69" s="27">
        <v>952</v>
      </c>
      <c r="J69">
        <f>VLOOKUP($A69,'Relevant Nodes'!$A$3:$J$177,7,FALSE)</f>
        <v>11</v>
      </c>
      <c r="K69">
        <f>VLOOKUP($A69,'Relevant Nodes'!$A$3:$J$177,6,FALSE)</f>
        <v>24</v>
      </c>
      <c r="L69">
        <f>VLOOKUP($A69,'Relevant Nodes'!$A$3:$J$177,4,FALSE)</f>
        <v>21</v>
      </c>
      <c r="M69" s="15">
        <f>VLOOKUP($K69,Sharing!$B$8:$G$34,6,FALSE)</f>
        <v>1</v>
      </c>
      <c r="N69">
        <f>VLOOKUP($A69,'Relevant Nodes'!$A$3:$J$177,9,FALSE)</f>
        <v>2.9616267390638322</v>
      </c>
      <c r="O69">
        <f>VLOOKUP($A69,'Relevant Nodes'!$A$3:$J$177,10,FALSE)</f>
        <v>-4.6866672657263813</v>
      </c>
      <c r="P69">
        <f t="shared" ref="P69:P132" si="7">+N69*M69</f>
        <v>2.9616267390638322</v>
      </c>
      <c r="Q69">
        <f t="shared" ref="Q69:Q132" si="8">+N69-P69</f>
        <v>0</v>
      </c>
      <c r="R69">
        <f t="shared" ref="R69:R132" si="9">IF(E69="Low Carbon",0,1)</f>
        <v>0</v>
      </c>
      <c r="S69">
        <f t="shared" ref="S69:S132" si="10">+(R69*O69)+(D69*P69)+(IF(E69="Low Carbon",1,D69)*Q69)</f>
        <v>1.9118485251352662</v>
      </c>
      <c r="T69">
        <f t="shared" ref="T69:T132" si="11">+(R69*O69)</f>
        <v>0</v>
      </c>
      <c r="U69">
        <f t="shared" ref="U69:U132" si="12">+(D69*P69)</f>
        <v>1.9118485251352662</v>
      </c>
      <c r="V69">
        <f t="shared" ref="V69:V132" si="13">IF(E69="Low Carbon",1,D69)*Q69</f>
        <v>0</v>
      </c>
    </row>
    <row r="70" spans="1:22" x14ac:dyDescent="0.35">
      <c r="A70" s="22" t="s">
        <v>64</v>
      </c>
      <c r="B70" s="22" t="s">
        <v>620</v>
      </c>
      <c r="C70" s="22" t="s">
        <v>237</v>
      </c>
      <c r="D70" s="24">
        <v>0.42804999999999999</v>
      </c>
      <c r="E70" s="30" t="s">
        <v>623</v>
      </c>
      <c r="F70" s="30">
        <v>0</v>
      </c>
      <c r="G70" s="30">
        <v>0</v>
      </c>
      <c r="H70" s="30">
        <v>0.7</v>
      </c>
      <c r="I70" s="31">
        <v>21.524999999999999</v>
      </c>
      <c r="J70">
        <f>VLOOKUP($A70,'Relevant Nodes'!$A$3:$J$177,7,FALSE)</f>
        <v>2</v>
      </c>
      <c r="K70">
        <f>VLOOKUP($A70,'Relevant Nodes'!$A$3:$J$177,6,FALSE)</f>
        <v>10</v>
      </c>
      <c r="L70">
        <f>VLOOKUP($A70,'Relevant Nodes'!$A$3:$J$177,4,FALSE)</f>
        <v>12</v>
      </c>
      <c r="M70" s="15">
        <f>VLOOKUP($K70,Sharing!$B$8:$G$34,6,FALSE)</f>
        <v>0.46627992721572109</v>
      </c>
      <c r="N70">
        <f>VLOOKUP($A70,'Relevant Nodes'!$A$3:$J$177,9,FALSE)</f>
        <v>22.872039338489426</v>
      </c>
      <c r="O70">
        <f>VLOOKUP($A70,'Relevant Nodes'!$A$3:$J$177,10,FALSE)</f>
        <v>2.9918189868377878</v>
      </c>
      <c r="P70">
        <f t="shared" si="7"/>
        <v>10.664772838025959</v>
      </c>
      <c r="Q70">
        <f t="shared" si="8"/>
        <v>12.207266500463467</v>
      </c>
      <c r="R70">
        <f t="shared" si="9"/>
        <v>0</v>
      </c>
      <c r="S70">
        <f t="shared" si="10"/>
        <v>16.77232251378048</v>
      </c>
      <c r="T70">
        <f t="shared" si="11"/>
        <v>0</v>
      </c>
      <c r="U70">
        <f t="shared" si="12"/>
        <v>4.5650560133170117</v>
      </c>
      <c r="V70">
        <f t="shared" si="13"/>
        <v>12.207266500463467</v>
      </c>
    </row>
    <row r="71" spans="1:22" x14ac:dyDescent="0.35">
      <c r="A71" s="22" t="s">
        <v>65</v>
      </c>
      <c r="B71" s="22" t="s">
        <v>620</v>
      </c>
      <c r="C71" s="22" t="s">
        <v>237</v>
      </c>
      <c r="D71" s="24">
        <v>0.42804999999999999</v>
      </c>
      <c r="E71" s="30" t="s">
        <v>623</v>
      </c>
      <c r="F71" s="30">
        <v>0</v>
      </c>
      <c r="G71" s="30">
        <v>0</v>
      </c>
      <c r="H71" s="30">
        <v>0.7</v>
      </c>
      <c r="I71" s="31">
        <v>21.524999999999999</v>
      </c>
      <c r="J71">
        <f>VLOOKUP($A71,'Relevant Nodes'!$A$3:$J$177,7,FALSE)</f>
        <v>2</v>
      </c>
      <c r="K71">
        <f>VLOOKUP($A71,'Relevant Nodes'!$A$3:$J$177,6,FALSE)</f>
        <v>10</v>
      </c>
      <c r="L71">
        <f>VLOOKUP($A71,'Relevant Nodes'!$A$3:$J$177,4,FALSE)</f>
        <v>12</v>
      </c>
      <c r="M71" s="15">
        <f>VLOOKUP($K71,Sharing!$B$8:$G$34,6,FALSE)</f>
        <v>0.46627992721572109</v>
      </c>
      <c r="N71">
        <f>VLOOKUP($A71,'Relevant Nodes'!$A$3:$J$177,9,FALSE)</f>
        <v>22.872039338489426</v>
      </c>
      <c r="O71">
        <f>VLOOKUP($A71,'Relevant Nodes'!$A$3:$J$177,10,FALSE)</f>
        <v>2.9918189868377878</v>
      </c>
      <c r="P71">
        <f t="shared" si="7"/>
        <v>10.664772838025959</v>
      </c>
      <c r="Q71">
        <f t="shared" si="8"/>
        <v>12.207266500463467</v>
      </c>
      <c r="R71">
        <f t="shared" si="9"/>
        <v>0</v>
      </c>
      <c r="S71">
        <f t="shared" si="10"/>
        <v>16.77232251378048</v>
      </c>
      <c r="T71">
        <f t="shared" si="11"/>
        <v>0</v>
      </c>
      <c r="U71">
        <f t="shared" si="12"/>
        <v>4.5650560133170117</v>
      </c>
      <c r="V71">
        <f t="shared" si="13"/>
        <v>12.207266500463467</v>
      </c>
    </row>
    <row r="72" spans="1:22" x14ac:dyDescent="0.35">
      <c r="A72" s="22" t="s">
        <v>66</v>
      </c>
      <c r="B72" s="22" t="s">
        <v>348</v>
      </c>
      <c r="C72" s="22" t="s">
        <v>237</v>
      </c>
      <c r="D72" s="24">
        <v>0.55395899999999998</v>
      </c>
      <c r="E72" s="25" t="s">
        <v>623</v>
      </c>
      <c r="F72" s="26">
        <v>0</v>
      </c>
      <c r="G72" s="27">
        <v>0</v>
      </c>
      <c r="H72" s="28">
        <v>0.7</v>
      </c>
      <c r="I72" s="27">
        <v>65.8</v>
      </c>
      <c r="J72">
        <f>VLOOKUP($A72,'Relevant Nodes'!$A$3:$J$177,7,FALSE)</f>
        <v>1</v>
      </c>
      <c r="K72">
        <f>VLOOKUP($A72,'Relevant Nodes'!$A$3:$J$177,6,FALSE)</f>
        <v>1</v>
      </c>
      <c r="L72">
        <f>VLOOKUP($A72,'Relevant Nodes'!$A$3:$J$177,4,FALSE)</f>
        <v>6</v>
      </c>
      <c r="M72" s="15">
        <f>VLOOKUP($K72,Sharing!$B$8:$G$34,6,FALSE)</f>
        <v>0.51646109579767174</v>
      </c>
      <c r="N72">
        <f>VLOOKUP($A72,'Relevant Nodes'!$A$3:$J$177,9,FALSE)</f>
        <v>37.43538734277206</v>
      </c>
      <c r="O72">
        <f>VLOOKUP($A72,'Relevant Nodes'!$A$3:$J$177,10,FALSE)</f>
        <v>2.8700693541318509</v>
      </c>
      <c r="P72">
        <f t="shared" si="7"/>
        <v>19.33392116865835</v>
      </c>
      <c r="Q72">
        <f t="shared" si="8"/>
        <v>18.10146617411371</v>
      </c>
      <c r="R72">
        <f t="shared" si="9"/>
        <v>0</v>
      </c>
      <c r="S72">
        <f t="shared" si="10"/>
        <v>28.811665810782522</v>
      </c>
      <c r="T72">
        <f t="shared" si="11"/>
        <v>0</v>
      </c>
      <c r="U72">
        <f t="shared" si="12"/>
        <v>10.710199636668809</v>
      </c>
      <c r="V72">
        <f t="shared" si="13"/>
        <v>18.10146617411371</v>
      </c>
    </row>
    <row r="73" spans="1:22" x14ac:dyDescent="0.35">
      <c r="A73" s="22" t="s">
        <v>67</v>
      </c>
      <c r="B73" s="22" t="s">
        <v>478</v>
      </c>
      <c r="C73" s="22" t="s">
        <v>221</v>
      </c>
      <c r="D73" s="24">
        <v>0.59252800000000005</v>
      </c>
      <c r="E73" s="25" t="s">
        <v>622</v>
      </c>
      <c r="F73" s="26">
        <v>0.81535038176096053</v>
      </c>
      <c r="G73" s="27">
        <v>603.35928250311076</v>
      </c>
      <c r="H73" s="28">
        <v>0.41958149359008617</v>
      </c>
      <c r="I73" s="27">
        <v>310.49030525666376</v>
      </c>
      <c r="J73">
        <f>VLOOKUP($A73,'Relevant Nodes'!$A$3:$J$177,7,FALSE)</f>
        <v>9</v>
      </c>
      <c r="K73">
        <f>VLOOKUP($A73,'Relevant Nodes'!$A$3:$J$177,6,FALSE)</f>
        <v>18</v>
      </c>
      <c r="L73">
        <f>VLOOKUP($A73,'Relevant Nodes'!$A$3:$J$177,4,FALSE)</f>
        <v>17</v>
      </c>
      <c r="M73" s="15">
        <f>VLOOKUP($K73,Sharing!$B$8:$G$34,6,FALSE)</f>
        <v>1</v>
      </c>
      <c r="N73">
        <f>VLOOKUP($A73,'Relevant Nodes'!$A$3:$J$177,9,FALSE)</f>
        <v>-0.33173605979251825</v>
      </c>
      <c r="O73">
        <f>VLOOKUP($A73,'Relevant Nodes'!$A$3:$J$177,10,FALSE)</f>
        <v>0.74321083664270571</v>
      </c>
      <c r="P73">
        <f t="shared" si="7"/>
        <v>-0.33173605979251825</v>
      </c>
      <c r="Q73">
        <f t="shared" si="8"/>
        <v>0</v>
      </c>
      <c r="R73">
        <f t="shared" si="9"/>
        <v>1</v>
      </c>
      <c r="S73">
        <f t="shared" si="10"/>
        <v>0.54664793260596445</v>
      </c>
      <c r="T73">
        <f t="shared" si="11"/>
        <v>0.74321083664270571</v>
      </c>
      <c r="U73">
        <f t="shared" si="12"/>
        <v>-0.19656290403674126</v>
      </c>
      <c r="V73">
        <f t="shared" si="13"/>
        <v>0</v>
      </c>
    </row>
    <row r="74" spans="1:22" x14ac:dyDescent="0.35">
      <c r="A74" s="22" t="s">
        <v>68</v>
      </c>
      <c r="B74" s="22" t="s">
        <v>352</v>
      </c>
      <c r="C74" s="22" t="s">
        <v>237</v>
      </c>
      <c r="D74" s="24">
        <v>0.34029199999999998</v>
      </c>
      <c r="E74" s="25" t="s">
        <v>623</v>
      </c>
      <c r="F74" s="26">
        <v>0</v>
      </c>
      <c r="G74" s="27">
        <v>0</v>
      </c>
      <c r="H74" s="28">
        <v>0.7</v>
      </c>
      <c r="I74" s="27">
        <v>28.979999999999997</v>
      </c>
      <c r="J74">
        <f>VLOOKUP($A74,'Relevant Nodes'!$A$3:$J$177,7,FALSE)</f>
        <v>1</v>
      </c>
      <c r="K74">
        <f>VLOOKUP($A74,'Relevant Nodes'!$A$3:$J$177,6,FALSE)</f>
        <v>4</v>
      </c>
      <c r="L74">
        <f>VLOOKUP($A74,'Relevant Nodes'!$A$3:$J$177,4,FALSE)</f>
        <v>5</v>
      </c>
      <c r="M74" s="15">
        <f>VLOOKUP($K74,Sharing!$B$8:$G$34,6,FALSE)</f>
        <v>0.47600436419790465</v>
      </c>
      <c r="N74">
        <f>VLOOKUP($A74,'Relevant Nodes'!$A$3:$J$177,9,FALSE)</f>
        <v>40.980449205955289</v>
      </c>
      <c r="O74">
        <f>VLOOKUP($A74,'Relevant Nodes'!$A$3:$J$177,10,FALSE)</f>
        <v>2.9542421962853149</v>
      </c>
      <c r="P74">
        <f t="shared" si="7"/>
        <v>19.506872668825274</v>
      </c>
      <c r="Q74">
        <f t="shared" si="8"/>
        <v>21.473576537130015</v>
      </c>
      <c r="R74">
        <f t="shared" si="9"/>
        <v>0</v>
      </c>
      <c r="S74">
        <f t="shared" si="10"/>
        <v>28.111609251349904</v>
      </c>
      <c r="T74">
        <f t="shared" si="11"/>
        <v>0</v>
      </c>
      <c r="U74">
        <f t="shared" si="12"/>
        <v>6.6380327142198894</v>
      </c>
      <c r="V74">
        <f t="shared" si="13"/>
        <v>21.473576537130015</v>
      </c>
    </row>
    <row r="75" spans="1:22" x14ac:dyDescent="0.35">
      <c r="A75" s="22" t="s">
        <v>69</v>
      </c>
      <c r="B75" s="22" t="s">
        <v>364</v>
      </c>
      <c r="C75" s="22" t="s">
        <v>248</v>
      </c>
      <c r="D75" s="24">
        <v>0.19828399999999999</v>
      </c>
      <c r="E75" s="25" t="s">
        <v>623</v>
      </c>
      <c r="F75" s="26">
        <v>0.81535038176096053</v>
      </c>
      <c r="G75" s="27">
        <v>61.151278632072042</v>
      </c>
      <c r="H75" s="28">
        <v>0.41958149359008617</v>
      </c>
      <c r="I75" s="27">
        <v>31.468612019256462</v>
      </c>
      <c r="J75">
        <f>VLOOKUP($A75,'Relevant Nodes'!$A$3:$J$177,7,FALSE)</f>
        <v>1</v>
      </c>
      <c r="K75">
        <f>VLOOKUP($A75,'Relevant Nodes'!$A$3:$J$177,6,FALSE)</f>
        <v>5</v>
      </c>
      <c r="L75">
        <f>VLOOKUP($A75,'Relevant Nodes'!$A$3:$J$177,4,FALSE)</f>
        <v>3</v>
      </c>
      <c r="M75" s="15">
        <f>VLOOKUP($K75,Sharing!$B$8:$G$34,6,FALSE)</f>
        <v>0.47179224098430234</v>
      </c>
      <c r="N75">
        <f>VLOOKUP($A75,'Relevant Nodes'!$A$3:$J$177,9,FALSE)</f>
        <v>31.76209839729643</v>
      </c>
      <c r="O75">
        <f>VLOOKUP($A75,'Relevant Nodes'!$A$3:$J$177,10,FALSE)</f>
        <v>4.2305082719777349</v>
      </c>
      <c r="P75">
        <f t="shared" si="7"/>
        <v>14.9851115812244</v>
      </c>
      <c r="Q75">
        <f t="shared" si="8"/>
        <v>16.776986816072032</v>
      </c>
      <c r="R75">
        <f t="shared" si="9"/>
        <v>0</v>
      </c>
      <c r="S75">
        <f t="shared" si="10"/>
        <v>19.748294680843532</v>
      </c>
      <c r="T75">
        <f t="shared" si="11"/>
        <v>0</v>
      </c>
      <c r="U75">
        <f t="shared" si="12"/>
        <v>2.9713078647714988</v>
      </c>
      <c r="V75">
        <f t="shared" si="13"/>
        <v>16.776986816072032</v>
      </c>
    </row>
    <row r="76" spans="1:22" x14ac:dyDescent="0.35">
      <c r="A76" s="22" t="s">
        <v>70</v>
      </c>
      <c r="B76" s="22" t="s">
        <v>316</v>
      </c>
      <c r="C76" s="22" t="s">
        <v>237</v>
      </c>
      <c r="D76" s="24">
        <v>0.35665999999999998</v>
      </c>
      <c r="E76" s="25" t="s">
        <v>623</v>
      </c>
      <c r="F76" s="26">
        <v>0</v>
      </c>
      <c r="G76" s="27">
        <v>0</v>
      </c>
      <c r="H76" s="28">
        <v>0.7</v>
      </c>
      <c r="I76" s="27">
        <v>32.199999999999996</v>
      </c>
      <c r="J76">
        <f>VLOOKUP($A76,'Relevant Nodes'!$A$3:$J$177,7,FALSE)</f>
        <v>2</v>
      </c>
      <c r="K76">
        <f>VLOOKUP($A76,'Relevant Nodes'!$A$3:$J$177,6,FALSE)</f>
        <v>12</v>
      </c>
      <c r="L76">
        <f>VLOOKUP($A76,'Relevant Nodes'!$A$3:$J$177,4,FALSE)</f>
        <v>14</v>
      </c>
      <c r="M76" s="15">
        <f>VLOOKUP($K76,Sharing!$B$8:$G$34,6,FALSE)</f>
        <v>0.50142857492845549</v>
      </c>
      <c r="N76">
        <f>VLOOKUP($A76,'Relevant Nodes'!$A$3:$J$177,9,FALSE)</f>
        <v>13.664308430072621</v>
      </c>
      <c r="O76">
        <f>VLOOKUP($A76,'Relevant Nodes'!$A$3:$J$177,10,FALSE)</f>
        <v>2.4720946727699871</v>
      </c>
      <c r="P76">
        <f t="shared" si="7"/>
        <v>6.8516747034741954</v>
      </c>
      <c r="Q76">
        <f t="shared" si="8"/>
        <v>6.8126337265984258</v>
      </c>
      <c r="R76">
        <f t="shared" si="9"/>
        <v>0</v>
      </c>
      <c r="S76">
        <f t="shared" si="10"/>
        <v>9.2563520263395311</v>
      </c>
      <c r="T76">
        <f t="shared" si="11"/>
        <v>0</v>
      </c>
      <c r="U76">
        <f t="shared" si="12"/>
        <v>2.4437182997411062</v>
      </c>
      <c r="V76">
        <f t="shared" si="13"/>
        <v>6.8126337265984258</v>
      </c>
    </row>
    <row r="77" spans="1:22" x14ac:dyDescent="0.35">
      <c r="A77" s="22" t="s">
        <v>70</v>
      </c>
      <c r="B77" s="22" t="s">
        <v>365</v>
      </c>
      <c r="C77" s="22" t="s">
        <v>237</v>
      </c>
      <c r="D77" s="24">
        <v>0.331428</v>
      </c>
      <c r="E77" s="25" t="s">
        <v>623</v>
      </c>
      <c r="F77" s="26">
        <v>0</v>
      </c>
      <c r="G77" s="27">
        <v>0</v>
      </c>
      <c r="H77" s="28">
        <v>0.7</v>
      </c>
      <c r="I77" s="27">
        <v>27.299999999999997</v>
      </c>
      <c r="J77">
        <f>VLOOKUP($A77,'Relevant Nodes'!$A$3:$J$177,7,FALSE)</f>
        <v>2</v>
      </c>
      <c r="K77">
        <f>VLOOKUP($A77,'Relevant Nodes'!$A$3:$J$177,6,FALSE)</f>
        <v>12</v>
      </c>
      <c r="L77">
        <f>VLOOKUP($A77,'Relevant Nodes'!$A$3:$J$177,4,FALSE)</f>
        <v>14</v>
      </c>
      <c r="M77" s="15">
        <f>VLOOKUP($K77,Sharing!$B$8:$G$34,6,FALSE)</f>
        <v>0.50142857492845549</v>
      </c>
      <c r="N77">
        <f>VLOOKUP($A77,'Relevant Nodes'!$A$3:$J$177,9,FALSE)</f>
        <v>13.664308430072621</v>
      </c>
      <c r="O77">
        <f>VLOOKUP($A77,'Relevant Nodes'!$A$3:$J$177,10,FALSE)</f>
        <v>2.4720946727699871</v>
      </c>
      <c r="P77">
        <f t="shared" si="7"/>
        <v>6.8516747034741954</v>
      </c>
      <c r="Q77">
        <f t="shared" si="8"/>
        <v>6.8126337265984258</v>
      </c>
      <c r="R77">
        <f t="shared" si="9"/>
        <v>0</v>
      </c>
      <c r="S77">
        <f t="shared" si="10"/>
        <v>9.083470570221472</v>
      </c>
      <c r="T77">
        <f t="shared" si="11"/>
        <v>0</v>
      </c>
      <c r="U77">
        <f t="shared" si="12"/>
        <v>2.2708368436230457</v>
      </c>
      <c r="V77">
        <f t="shared" si="13"/>
        <v>6.8126337265984258</v>
      </c>
    </row>
    <row r="78" spans="1:22" x14ac:dyDescent="0.35">
      <c r="A78" s="22" t="s">
        <v>72</v>
      </c>
      <c r="B78" s="22" t="s">
        <v>369</v>
      </c>
      <c r="C78" s="22" t="s">
        <v>237</v>
      </c>
      <c r="D78" s="24">
        <v>0.38815</v>
      </c>
      <c r="E78" s="25" t="s">
        <v>623</v>
      </c>
      <c r="F78" s="26">
        <v>0</v>
      </c>
      <c r="G78" s="27">
        <v>0</v>
      </c>
      <c r="H78" s="28">
        <v>0.7</v>
      </c>
      <c r="I78" s="27">
        <v>32.199999999999996</v>
      </c>
      <c r="J78">
        <f>VLOOKUP($A78,'Relevant Nodes'!$A$3:$J$177,7,FALSE)</f>
        <v>1</v>
      </c>
      <c r="K78">
        <f>VLOOKUP($A78,'Relevant Nodes'!$A$3:$J$177,6,FALSE)</f>
        <v>1</v>
      </c>
      <c r="L78">
        <f>VLOOKUP($A78,'Relevant Nodes'!$A$3:$J$177,4,FALSE)</f>
        <v>6</v>
      </c>
      <c r="M78" s="15">
        <f>VLOOKUP($K78,Sharing!$B$8:$G$34,6,FALSE)</f>
        <v>0.51646109579767174</v>
      </c>
      <c r="N78">
        <f>VLOOKUP($A78,'Relevant Nodes'!$A$3:$J$177,9,FALSE)</f>
        <v>37.211616654277414</v>
      </c>
      <c r="O78">
        <f>VLOOKUP($A78,'Relevant Nodes'!$A$3:$J$177,10,FALSE)</f>
        <v>2.5884609053530783</v>
      </c>
      <c r="P78">
        <f t="shared" si="7"/>
        <v>19.218352313671005</v>
      </c>
      <c r="Q78">
        <f t="shared" si="8"/>
        <v>17.993264340606409</v>
      </c>
      <c r="R78">
        <f t="shared" si="9"/>
        <v>0</v>
      </c>
      <c r="S78">
        <f t="shared" si="10"/>
        <v>25.452867791157807</v>
      </c>
      <c r="T78">
        <f t="shared" si="11"/>
        <v>0</v>
      </c>
      <c r="U78">
        <f t="shared" si="12"/>
        <v>7.4596034505514002</v>
      </c>
      <c r="V78">
        <f t="shared" si="13"/>
        <v>17.993264340606409</v>
      </c>
    </row>
    <row r="79" spans="1:22" x14ac:dyDescent="0.35">
      <c r="A79" s="23" t="s">
        <v>73</v>
      </c>
      <c r="B79" s="22" t="s">
        <v>369</v>
      </c>
      <c r="C79" s="22" t="s">
        <v>237</v>
      </c>
      <c r="D79" s="24">
        <v>0.38815</v>
      </c>
      <c r="E79" s="25" t="s">
        <v>623</v>
      </c>
      <c r="F79" s="26">
        <v>0</v>
      </c>
      <c r="G79" s="27">
        <v>0</v>
      </c>
      <c r="H79" s="28">
        <v>0.7</v>
      </c>
      <c r="I79" s="27">
        <v>32.199999999999996</v>
      </c>
      <c r="J79">
        <f>VLOOKUP($A79,'Relevant Nodes'!$A$3:$J$177,7,FALSE)</f>
        <v>1</v>
      </c>
      <c r="K79">
        <f>VLOOKUP($A79,'Relevant Nodes'!$A$3:$J$177,6,FALSE)</f>
        <v>1</v>
      </c>
      <c r="L79">
        <f>VLOOKUP($A79,'Relevant Nodes'!$A$3:$J$177,4,FALSE)</f>
        <v>6</v>
      </c>
      <c r="M79" s="15">
        <f>VLOOKUP($K79,Sharing!$B$8:$G$34,6,FALSE)</f>
        <v>0.51646109579767174</v>
      </c>
      <c r="N79">
        <f>VLOOKUP($A79,'Relevant Nodes'!$A$3:$J$177,9,FALSE)</f>
        <v>37.211616654277414</v>
      </c>
      <c r="O79">
        <f>VLOOKUP($A79,'Relevant Nodes'!$A$3:$J$177,10,FALSE)</f>
        <v>2.5884609053530783</v>
      </c>
      <c r="P79">
        <f t="shared" si="7"/>
        <v>19.218352313671005</v>
      </c>
      <c r="Q79">
        <f t="shared" si="8"/>
        <v>17.993264340606409</v>
      </c>
      <c r="R79">
        <f t="shared" si="9"/>
        <v>0</v>
      </c>
      <c r="S79">
        <f t="shared" si="10"/>
        <v>25.452867791157807</v>
      </c>
      <c r="T79">
        <f t="shared" si="11"/>
        <v>0</v>
      </c>
      <c r="U79">
        <f t="shared" si="12"/>
        <v>7.4596034505514002</v>
      </c>
      <c r="V79">
        <f t="shared" si="13"/>
        <v>17.993264340606409</v>
      </c>
    </row>
    <row r="80" spans="1:22" x14ac:dyDescent="0.35">
      <c r="A80" s="22" t="s">
        <v>74</v>
      </c>
      <c r="B80" s="22" t="s">
        <v>368</v>
      </c>
      <c r="C80" s="22" t="s">
        <v>237</v>
      </c>
      <c r="D80" s="24">
        <v>0.47355199999999997</v>
      </c>
      <c r="E80" s="25" t="s">
        <v>623</v>
      </c>
      <c r="F80" s="26">
        <v>0</v>
      </c>
      <c r="G80" s="27">
        <v>0</v>
      </c>
      <c r="H80" s="28">
        <v>0.7</v>
      </c>
      <c r="I80" s="27">
        <v>100.8</v>
      </c>
      <c r="J80">
        <f>VLOOKUP($A80,'Relevant Nodes'!$A$3:$J$177,7,FALSE)</f>
        <v>2</v>
      </c>
      <c r="K80">
        <f>VLOOKUP($A80,'Relevant Nodes'!$A$3:$J$177,6,FALSE)</f>
        <v>11</v>
      </c>
      <c r="L80">
        <f>VLOOKUP($A80,'Relevant Nodes'!$A$3:$J$177,4,FALSE)</f>
        <v>13</v>
      </c>
      <c r="M80" s="15">
        <f>VLOOKUP($K80,Sharing!$B$8:$G$34,6,FALSE)</f>
        <v>0.64362575081817364</v>
      </c>
      <c r="N80">
        <f>VLOOKUP($A80,'Relevant Nodes'!$A$3:$J$177,9,FALSE)</f>
        <v>17.21742194373752</v>
      </c>
      <c r="O80">
        <f>VLOOKUP($A80,'Relevant Nodes'!$A$3:$J$177,10,FALSE)</f>
        <v>3.2073128451012107</v>
      </c>
      <c r="P80">
        <f t="shared" si="7"/>
        <v>11.08157612569136</v>
      </c>
      <c r="Q80">
        <f t="shared" si="8"/>
        <v>6.1358458180461604</v>
      </c>
      <c r="R80">
        <f t="shared" si="9"/>
        <v>0</v>
      </c>
      <c r="S80">
        <f t="shared" si="10"/>
        <v>11.383548355519554</v>
      </c>
      <c r="T80">
        <f t="shared" si="11"/>
        <v>0</v>
      </c>
      <c r="U80">
        <f t="shared" si="12"/>
        <v>5.2477025374733941</v>
      </c>
      <c r="V80">
        <f t="shared" si="13"/>
        <v>6.1358458180461604</v>
      </c>
    </row>
    <row r="81" spans="1:22" x14ac:dyDescent="0.35">
      <c r="A81" s="22" t="s">
        <v>75</v>
      </c>
      <c r="B81" s="22" t="s">
        <v>370</v>
      </c>
      <c r="C81" s="22" t="s">
        <v>248</v>
      </c>
      <c r="D81" s="24">
        <v>0.44993300000000003</v>
      </c>
      <c r="E81" s="25" t="s">
        <v>623</v>
      </c>
      <c r="F81" s="26">
        <v>0.81535038176096053</v>
      </c>
      <c r="G81" s="27">
        <v>37.506117561004181</v>
      </c>
      <c r="H81" s="28">
        <v>0.41958149359008617</v>
      </c>
      <c r="I81" s="27">
        <v>19.300748705143963</v>
      </c>
      <c r="J81">
        <f>VLOOKUP($A81,'Relevant Nodes'!$A$3:$J$177,7,FALSE)</f>
        <v>1</v>
      </c>
      <c r="K81">
        <f>VLOOKUP($A81,'Relevant Nodes'!$A$3:$J$177,6,FALSE)</f>
        <v>3</v>
      </c>
      <c r="L81">
        <f>VLOOKUP($A81,'Relevant Nodes'!$A$3:$J$177,4,FALSE)</f>
        <v>4</v>
      </c>
      <c r="M81" s="15">
        <f>VLOOKUP($K81,Sharing!$B$8:$G$34,6,FALSE)</f>
        <v>0.50129966934689707</v>
      </c>
      <c r="N81">
        <f>VLOOKUP($A81,'Relevant Nodes'!$A$3:$J$177,9,FALSE)</f>
        <v>35.749953804762299</v>
      </c>
      <c r="O81">
        <f>VLOOKUP($A81,'Relevant Nodes'!$A$3:$J$177,10,FALSE)</f>
        <v>2.9609946047557143</v>
      </c>
      <c r="P81">
        <f t="shared" si="7"/>
        <v>17.921440021494185</v>
      </c>
      <c r="Q81">
        <f t="shared" si="8"/>
        <v>17.828513783268114</v>
      </c>
      <c r="R81">
        <f t="shared" si="9"/>
        <v>0</v>
      </c>
      <c r="S81">
        <f t="shared" si="10"/>
        <v>25.89196105645906</v>
      </c>
      <c r="T81">
        <f t="shared" si="11"/>
        <v>0</v>
      </c>
      <c r="U81">
        <f t="shared" si="12"/>
        <v>8.0634472731909437</v>
      </c>
      <c r="V81">
        <f t="shared" si="13"/>
        <v>17.828513783268114</v>
      </c>
    </row>
    <row r="82" spans="1:22" x14ac:dyDescent="0.35">
      <c r="A82" s="22" t="s">
        <v>76</v>
      </c>
      <c r="B82" s="22" t="s">
        <v>371</v>
      </c>
      <c r="C82" s="22" t="s">
        <v>330</v>
      </c>
      <c r="D82" s="24">
        <v>0.68113000000000001</v>
      </c>
      <c r="E82" s="25" t="s">
        <v>622</v>
      </c>
      <c r="F82" s="26">
        <v>0.81535038176096053</v>
      </c>
      <c r="G82" s="27">
        <v>128.82536031823176</v>
      </c>
      <c r="H82" s="28">
        <v>0.41958149359008617</v>
      </c>
      <c r="I82" s="27">
        <v>66.293875987233619</v>
      </c>
      <c r="J82">
        <f>VLOOKUP($A82,'Relevant Nodes'!$A$3:$J$177,7,FALSE)</f>
        <v>13</v>
      </c>
      <c r="K82">
        <f>VLOOKUP($A82,'Relevant Nodes'!$A$3:$J$177,6,FALSE)</f>
        <v>26</v>
      </c>
      <c r="L82">
        <f>VLOOKUP($A82,'Relevant Nodes'!$A$3:$J$177,4,FALSE)</f>
        <v>20</v>
      </c>
      <c r="M82" s="15">
        <f>VLOOKUP($K82,Sharing!$B$8:$G$34,6,FALSE)</f>
        <v>1</v>
      </c>
      <c r="N82">
        <f>VLOOKUP($A82,'Relevant Nodes'!$A$3:$J$177,9,FALSE)</f>
        <v>-3.5868889855595003</v>
      </c>
      <c r="O82">
        <f>VLOOKUP($A82,'Relevant Nodes'!$A$3:$J$177,10,FALSE)</f>
        <v>-4.2359846755105393</v>
      </c>
      <c r="P82">
        <f t="shared" si="7"/>
        <v>-3.5868889855595003</v>
      </c>
      <c r="Q82">
        <f t="shared" si="8"/>
        <v>0</v>
      </c>
      <c r="R82">
        <f t="shared" si="9"/>
        <v>1</v>
      </c>
      <c r="S82">
        <f t="shared" si="10"/>
        <v>-6.6791223702446816</v>
      </c>
      <c r="T82">
        <f t="shared" si="11"/>
        <v>-4.2359846755105393</v>
      </c>
      <c r="U82">
        <f t="shared" si="12"/>
        <v>-2.4431376947341423</v>
      </c>
      <c r="V82">
        <f t="shared" si="13"/>
        <v>0</v>
      </c>
    </row>
    <row r="83" spans="1:22" x14ac:dyDescent="0.35">
      <c r="A83" s="22" t="s">
        <v>76</v>
      </c>
      <c r="B83" s="22" t="s">
        <v>311</v>
      </c>
      <c r="C83" s="22" t="s">
        <v>241</v>
      </c>
      <c r="D83" s="24">
        <v>4.4559999999999999E-3</v>
      </c>
      <c r="E83" s="25" t="s">
        <v>622</v>
      </c>
      <c r="F83" s="26">
        <v>0.81535038176096053</v>
      </c>
      <c r="G83" s="27">
        <v>114.14905344653448</v>
      </c>
      <c r="H83" s="28">
        <v>0</v>
      </c>
      <c r="I83" s="27">
        <v>0</v>
      </c>
      <c r="J83">
        <f>VLOOKUP($A83,'Relevant Nodes'!$A$3:$J$177,7,FALSE)</f>
        <v>13</v>
      </c>
      <c r="K83">
        <f>VLOOKUP($A83,'Relevant Nodes'!$A$3:$J$177,6,FALSE)</f>
        <v>26</v>
      </c>
      <c r="L83">
        <f>VLOOKUP($A83,'Relevant Nodes'!$A$3:$J$177,4,FALSE)</f>
        <v>20</v>
      </c>
      <c r="M83" s="15">
        <f>VLOOKUP($K83,Sharing!$B$8:$G$34,6,FALSE)</f>
        <v>1</v>
      </c>
      <c r="N83">
        <f>VLOOKUP($A83,'Relevant Nodes'!$A$3:$J$177,9,FALSE)</f>
        <v>-3.5868889855595003</v>
      </c>
      <c r="O83">
        <f>VLOOKUP($A83,'Relevant Nodes'!$A$3:$J$177,10,FALSE)</f>
        <v>-4.2359846755105393</v>
      </c>
      <c r="P83">
        <f t="shared" si="7"/>
        <v>-3.5868889855595003</v>
      </c>
      <c r="Q83">
        <f t="shared" si="8"/>
        <v>0</v>
      </c>
      <c r="R83">
        <f t="shared" si="9"/>
        <v>1</v>
      </c>
      <c r="S83">
        <f t="shared" si="10"/>
        <v>-4.2519678528301927</v>
      </c>
      <c r="T83">
        <f t="shared" si="11"/>
        <v>-4.2359846755105393</v>
      </c>
      <c r="U83">
        <f t="shared" si="12"/>
        <v>-1.5983177319653132E-2</v>
      </c>
      <c r="V83">
        <f t="shared" si="13"/>
        <v>0</v>
      </c>
    </row>
    <row r="84" spans="1:22" x14ac:dyDescent="0.35">
      <c r="A84" s="22" t="s">
        <v>77</v>
      </c>
      <c r="B84" s="22" t="s">
        <v>284</v>
      </c>
      <c r="C84" s="22" t="s">
        <v>237</v>
      </c>
      <c r="D84" s="24">
        <v>0.45636599999999999</v>
      </c>
      <c r="E84" s="25" t="s">
        <v>623</v>
      </c>
      <c r="F84" s="26">
        <v>0</v>
      </c>
      <c r="G84" s="27">
        <v>0</v>
      </c>
      <c r="H84" s="28">
        <v>0.7</v>
      </c>
      <c r="I84" s="27">
        <v>32.199999999999996</v>
      </c>
      <c r="J84">
        <f>VLOOKUP($A84,'Relevant Nodes'!$A$3:$J$177,7,FALSE)</f>
        <v>1</v>
      </c>
      <c r="K84">
        <f>VLOOKUP($A84,'Relevant Nodes'!$A$3:$J$177,6,FALSE)</f>
        <v>7</v>
      </c>
      <c r="L84">
        <f>VLOOKUP($A84,'Relevant Nodes'!$A$3:$J$177,4,FALSE)</f>
        <v>9</v>
      </c>
      <c r="M84" s="15">
        <f>VLOOKUP($K84,Sharing!$B$8:$G$34,6,FALSE)</f>
        <v>0.32892727374667907</v>
      </c>
      <c r="N84">
        <f>VLOOKUP($A84,'Relevant Nodes'!$A$3:$J$177,9,FALSE)</f>
        <v>33.779572272739607</v>
      </c>
      <c r="O84">
        <f>VLOOKUP($A84,'Relevant Nodes'!$A$3:$J$177,10,FALSE)</f>
        <v>4.202198792201945</v>
      </c>
      <c r="P84">
        <f t="shared" si="7"/>
        <v>11.111022616001151</v>
      </c>
      <c r="Q84">
        <f t="shared" si="8"/>
        <v>22.668549656738456</v>
      </c>
      <c r="R84">
        <f t="shared" si="9"/>
        <v>0</v>
      </c>
      <c r="S84">
        <f t="shared" si="10"/>
        <v>27.739242603912437</v>
      </c>
      <c r="T84">
        <f t="shared" si="11"/>
        <v>0</v>
      </c>
      <c r="U84">
        <f t="shared" si="12"/>
        <v>5.0706929471739812</v>
      </c>
      <c r="V84">
        <f t="shared" si="13"/>
        <v>22.668549656738456</v>
      </c>
    </row>
    <row r="85" spans="1:22" x14ac:dyDescent="0.35">
      <c r="A85" s="22" t="s">
        <v>78</v>
      </c>
      <c r="B85" s="22" t="s">
        <v>374</v>
      </c>
      <c r="C85" s="22" t="s">
        <v>252</v>
      </c>
      <c r="D85" s="24">
        <v>3.9827000000000001E-2</v>
      </c>
      <c r="E85" s="25" t="s">
        <v>622</v>
      </c>
      <c r="F85" s="26">
        <v>0.81535038176096053</v>
      </c>
      <c r="G85" s="27">
        <v>587.05227486789158</v>
      </c>
      <c r="H85" s="28">
        <v>0.5</v>
      </c>
      <c r="I85" s="27">
        <v>360</v>
      </c>
      <c r="J85">
        <f>VLOOKUP($A85,'Relevant Nodes'!$A$3:$J$177,7,FALSE)</f>
        <v>6</v>
      </c>
      <c r="K85">
        <f>VLOOKUP($A85,'Relevant Nodes'!$A$3:$J$177,6,FALSE)</f>
        <v>16</v>
      </c>
      <c r="L85">
        <f>VLOOKUP($A85,'Relevant Nodes'!$A$3:$J$177,4,FALSE)</f>
        <v>18</v>
      </c>
      <c r="M85" s="15">
        <f>VLOOKUP($K85,Sharing!$B$8:$G$34,6,FALSE)</f>
        <v>1</v>
      </c>
      <c r="N85">
        <f>VLOOKUP($A85,'Relevant Nodes'!$A$3:$J$177,9,FALSE)</f>
        <v>0.30343346453450737</v>
      </c>
      <c r="O85">
        <f>VLOOKUP($A85,'Relevant Nodes'!$A$3:$J$177,10,FALSE)</f>
        <v>3.9703439630823705</v>
      </c>
      <c r="P85">
        <f t="shared" si="7"/>
        <v>0.30343346453450737</v>
      </c>
      <c r="Q85">
        <f t="shared" si="8"/>
        <v>0</v>
      </c>
      <c r="R85">
        <f t="shared" si="9"/>
        <v>1</v>
      </c>
      <c r="S85">
        <f t="shared" si="10"/>
        <v>3.9824288076743861</v>
      </c>
      <c r="T85">
        <f t="shared" si="11"/>
        <v>3.9703439630823705</v>
      </c>
      <c r="U85">
        <f t="shared" si="12"/>
        <v>1.2084844592015826E-2</v>
      </c>
      <c r="V85">
        <f t="shared" si="13"/>
        <v>0</v>
      </c>
    </row>
    <row r="86" spans="1:22" x14ac:dyDescent="0.35">
      <c r="A86" s="22" t="s">
        <v>80</v>
      </c>
      <c r="B86" s="22" t="s">
        <v>375</v>
      </c>
      <c r="C86" s="22" t="s">
        <v>248</v>
      </c>
      <c r="D86" s="24">
        <v>0.58729799999999999</v>
      </c>
      <c r="E86" s="25" t="s">
        <v>623</v>
      </c>
      <c r="F86" s="26">
        <v>0.81535038176096053</v>
      </c>
      <c r="G86" s="27">
        <v>13.453281299055849</v>
      </c>
      <c r="H86" s="28">
        <v>0.41958149359008617</v>
      </c>
      <c r="I86" s="27">
        <v>6.9230946442364223</v>
      </c>
      <c r="J86">
        <f>VLOOKUP($A86,'Relevant Nodes'!$A$3:$J$177,7,FALSE)</f>
        <v>1</v>
      </c>
      <c r="K86">
        <f>VLOOKUP($A86,'Relevant Nodes'!$A$3:$J$177,6,FALSE)</f>
        <v>6</v>
      </c>
      <c r="L86">
        <f>VLOOKUP($A86,'Relevant Nodes'!$A$3:$J$177,4,FALSE)</f>
        <v>3</v>
      </c>
      <c r="M86" s="15">
        <f>VLOOKUP($K86,Sharing!$B$8:$G$34,6,FALSE)</f>
        <v>0.47210439510181312</v>
      </c>
      <c r="N86">
        <f>VLOOKUP($A86,'Relevant Nodes'!$A$3:$J$177,9,FALSE)</f>
        <v>30.824891369853628</v>
      </c>
      <c r="O86">
        <f>VLOOKUP($A86,'Relevant Nodes'!$A$3:$J$177,10,FALSE)</f>
        <v>4.4657536191680656</v>
      </c>
      <c r="P86">
        <f t="shared" si="7"/>
        <v>14.552566694243847</v>
      </c>
      <c r="Q86">
        <f t="shared" si="8"/>
        <v>16.272324675609781</v>
      </c>
      <c r="R86">
        <f t="shared" si="9"/>
        <v>0</v>
      </c>
      <c r="S86">
        <f t="shared" si="10"/>
        <v>24.819017990005804</v>
      </c>
      <c r="T86">
        <f t="shared" si="11"/>
        <v>0</v>
      </c>
      <c r="U86">
        <f t="shared" si="12"/>
        <v>8.5466933143960233</v>
      </c>
      <c r="V86">
        <f t="shared" si="13"/>
        <v>16.272324675609781</v>
      </c>
    </row>
    <row r="87" spans="1:22" x14ac:dyDescent="0.35">
      <c r="A87" s="22" t="s">
        <v>81</v>
      </c>
      <c r="B87" s="22" t="s">
        <v>381</v>
      </c>
      <c r="C87" s="22" t="s">
        <v>252</v>
      </c>
      <c r="D87" s="24">
        <v>0.13922000000000001</v>
      </c>
      <c r="E87" s="25" t="s">
        <v>622</v>
      </c>
      <c r="F87" s="26">
        <v>0.81535038176096053</v>
      </c>
      <c r="G87" s="27">
        <v>244.60511452828817</v>
      </c>
      <c r="H87" s="28">
        <v>0.5</v>
      </c>
      <c r="I87" s="27">
        <v>150</v>
      </c>
      <c r="J87">
        <f>VLOOKUP($A87,'Relevant Nodes'!$A$3:$J$177,7,FALSE)</f>
        <v>1</v>
      </c>
      <c r="K87">
        <f>VLOOKUP($A87,'Relevant Nodes'!$A$3:$J$177,6,FALSE)</f>
        <v>1</v>
      </c>
      <c r="L87">
        <f>VLOOKUP($A87,'Relevant Nodes'!$A$3:$J$177,4,FALSE)</f>
        <v>6</v>
      </c>
      <c r="M87" s="15">
        <f>VLOOKUP($K87,Sharing!$B$8:$G$34,6,FALSE)</f>
        <v>0.51646109579767174</v>
      </c>
      <c r="N87">
        <f>VLOOKUP($A87,'Relevant Nodes'!$A$3:$J$177,9,FALSE)</f>
        <v>37.435387342772167</v>
      </c>
      <c r="O87">
        <f>VLOOKUP($A87,'Relevant Nodes'!$A$3:$J$177,10,FALSE)</f>
        <v>2.870069354131874</v>
      </c>
      <c r="P87">
        <f t="shared" si="7"/>
        <v>19.333921168658403</v>
      </c>
      <c r="Q87">
        <f t="shared" si="8"/>
        <v>18.101466174113764</v>
      </c>
      <c r="R87">
        <f t="shared" si="9"/>
        <v>1</v>
      </c>
      <c r="S87">
        <f t="shared" si="10"/>
        <v>8.0818239799926168</v>
      </c>
      <c r="T87">
        <f t="shared" si="11"/>
        <v>2.870069354131874</v>
      </c>
      <c r="U87">
        <f t="shared" si="12"/>
        <v>2.6916685051006231</v>
      </c>
      <c r="V87">
        <f t="shared" si="13"/>
        <v>2.5200861207601184</v>
      </c>
    </row>
    <row r="88" spans="1:22" x14ac:dyDescent="0.35">
      <c r="A88" s="22" t="s">
        <v>82</v>
      </c>
      <c r="B88" s="22" t="s">
        <v>383</v>
      </c>
      <c r="C88" s="22" t="s">
        <v>237</v>
      </c>
      <c r="D88" s="24">
        <v>0.41622100000000001</v>
      </c>
      <c r="E88" s="25" t="s">
        <v>623</v>
      </c>
      <c r="F88" s="26">
        <v>0</v>
      </c>
      <c r="G88" s="27">
        <v>0</v>
      </c>
      <c r="H88" s="28">
        <v>0.7</v>
      </c>
      <c r="I88" s="27">
        <v>38.64</v>
      </c>
      <c r="J88">
        <f>VLOOKUP($A88,'Relevant Nodes'!$A$3:$J$177,7,FALSE)</f>
        <v>2</v>
      </c>
      <c r="K88">
        <f>VLOOKUP($A88,'Relevant Nodes'!$A$3:$J$177,6,FALSE)</f>
        <v>11</v>
      </c>
      <c r="L88">
        <f>VLOOKUP($A88,'Relevant Nodes'!$A$3:$J$177,4,FALSE)</f>
        <v>12</v>
      </c>
      <c r="M88" s="15">
        <f>VLOOKUP($K88,Sharing!$B$8:$G$34,6,FALSE)</f>
        <v>0.64362575081817364</v>
      </c>
      <c r="N88">
        <f>VLOOKUP($A88,'Relevant Nodes'!$A$3:$J$177,9,FALSE)</f>
        <v>18.842753090284234</v>
      </c>
      <c r="O88">
        <f>VLOOKUP($A88,'Relevant Nodes'!$A$3:$J$177,10,FALSE)</f>
        <v>2.9893683779019096</v>
      </c>
      <c r="P88">
        <f t="shared" si="7"/>
        <v>12.127681105215652</v>
      </c>
      <c r="Q88">
        <f t="shared" si="8"/>
        <v>6.7150719850685814</v>
      </c>
      <c r="R88">
        <f t="shared" si="9"/>
        <v>0</v>
      </c>
      <c r="S88">
        <f t="shared" si="10"/>
        <v>11.762867542362546</v>
      </c>
      <c r="T88">
        <f t="shared" si="11"/>
        <v>0</v>
      </c>
      <c r="U88">
        <f t="shared" si="12"/>
        <v>5.0477955572939637</v>
      </c>
      <c r="V88">
        <f t="shared" si="13"/>
        <v>6.7150719850685814</v>
      </c>
    </row>
    <row r="89" spans="1:22" x14ac:dyDescent="0.35">
      <c r="A89" s="22" t="s">
        <v>82</v>
      </c>
      <c r="B89" s="22" t="s">
        <v>322</v>
      </c>
      <c r="C89" s="22" t="s">
        <v>237</v>
      </c>
      <c r="D89" s="24">
        <v>0.35665999999999998</v>
      </c>
      <c r="E89" s="25" t="s">
        <v>623</v>
      </c>
      <c r="F89" s="26">
        <v>0</v>
      </c>
      <c r="G89" s="27">
        <v>0</v>
      </c>
      <c r="H89" s="28">
        <v>0.7</v>
      </c>
      <c r="I89" s="27">
        <v>35</v>
      </c>
      <c r="J89">
        <f>VLOOKUP($A89,'Relevant Nodes'!$A$3:$J$177,7,FALSE)</f>
        <v>2</v>
      </c>
      <c r="K89">
        <f>VLOOKUP($A89,'Relevant Nodes'!$A$3:$J$177,6,FALSE)</f>
        <v>11</v>
      </c>
      <c r="L89">
        <f>VLOOKUP($A89,'Relevant Nodes'!$A$3:$J$177,4,FALSE)</f>
        <v>12</v>
      </c>
      <c r="M89" s="15">
        <f>VLOOKUP($K89,Sharing!$B$8:$G$34,6,FALSE)</f>
        <v>0.64362575081817364</v>
      </c>
      <c r="N89">
        <f>VLOOKUP($A89,'Relevant Nodes'!$A$3:$J$177,9,FALSE)</f>
        <v>18.842753090284234</v>
      </c>
      <c r="O89">
        <f>VLOOKUP($A89,'Relevant Nodes'!$A$3:$J$177,10,FALSE)</f>
        <v>2.9893683779019096</v>
      </c>
      <c r="P89">
        <f t="shared" si="7"/>
        <v>12.127681105215652</v>
      </c>
      <c r="Q89">
        <f t="shared" si="8"/>
        <v>6.7150719850685814</v>
      </c>
      <c r="R89">
        <f t="shared" si="9"/>
        <v>0</v>
      </c>
      <c r="S89">
        <f t="shared" si="10"/>
        <v>11.040530728054796</v>
      </c>
      <c r="T89">
        <f t="shared" si="11"/>
        <v>0</v>
      </c>
      <c r="U89">
        <f t="shared" si="12"/>
        <v>4.3254587429862141</v>
      </c>
      <c r="V89">
        <f t="shared" si="13"/>
        <v>6.7150719850685814</v>
      </c>
    </row>
    <row r="90" spans="1:22" x14ac:dyDescent="0.35">
      <c r="A90" s="22" t="s">
        <v>83</v>
      </c>
      <c r="B90" s="22" t="s">
        <v>391</v>
      </c>
      <c r="C90" s="22" t="s">
        <v>248</v>
      </c>
      <c r="D90" s="24">
        <v>0.29322500000000001</v>
      </c>
      <c r="E90" s="25" t="s">
        <v>623</v>
      </c>
      <c r="F90" s="26">
        <v>0.81535038176096053</v>
      </c>
      <c r="G90" s="27">
        <v>81.453503137919967</v>
      </c>
      <c r="H90" s="28">
        <v>0.41958149359008617</v>
      </c>
      <c r="I90" s="27">
        <v>41.916191209649611</v>
      </c>
      <c r="J90">
        <f>VLOOKUP($A90,'Relevant Nodes'!$A$3:$J$177,7,FALSE)</f>
        <v>1</v>
      </c>
      <c r="K90">
        <f>VLOOKUP($A90,'Relevant Nodes'!$A$3:$J$177,6,FALSE)</f>
        <v>3</v>
      </c>
      <c r="L90">
        <f>VLOOKUP($A90,'Relevant Nodes'!$A$3:$J$177,4,FALSE)</f>
        <v>4</v>
      </c>
      <c r="M90" s="15">
        <f>VLOOKUP($K90,Sharing!$B$8:$G$34,6,FALSE)</f>
        <v>0.50129966934689707</v>
      </c>
      <c r="N90">
        <f>VLOOKUP($A90,'Relevant Nodes'!$A$3:$J$177,9,FALSE)</f>
        <v>34.495005810849563</v>
      </c>
      <c r="O90">
        <f>VLOOKUP($A90,'Relevant Nodes'!$A$3:$J$177,10,FALSE)</f>
        <v>2.9542421962853158</v>
      </c>
      <c r="P90">
        <f t="shared" si="7"/>
        <v>17.292335007098178</v>
      </c>
      <c r="Q90">
        <f t="shared" si="8"/>
        <v>17.202670803751385</v>
      </c>
      <c r="R90">
        <f t="shared" si="9"/>
        <v>0</v>
      </c>
      <c r="S90">
        <f t="shared" si="10"/>
        <v>22.273215736207749</v>
      </c>
      <c r="T90">
        <f t="shared" si="11"/>
        <v>0</v>
      </c>
      <c r="U90">
        <f t="shared" si="12"/>
        <v>5.0705449324563636</v>
      </c>
      <c r="V90">
        <f t="shared" si="13"/>
        <v>17.202670803751385</v>
      </c>
    </row>
    <row r="91" spans="1:22" x14ac:dyDescent="0.35">
      <c r="A91" s="22" t="s">
        <v>84</v>
      </c>
      <c r="B91" s="22" t="s">
        <v>392</v>
      </c>
      <c r="C91" s="22" t="s">
        <v>248</v>
      </c>
      <c r="D91" s="24">
        <v>0.43657600000000002</v>
      </c>
      <c r="E91" s="25" t="s">
        <v>623</v>
      </c>
      <c r="F91" s="26">
        <v>0.81535038176096053</v>
      </c>
      <c r="G91" s="27">
        <v>32.614015270438422</v>
      </c>
      <c r="H91" s="28">
        <v>0.41958149359008617</v>
      </c>
      <c r="I91" s="27">
        <v>16.783259743603448</v>
      </c>
      <c r="J91">
        <f>VLOOKUP($A91,'Relevant Nodes'!$A$3:$J$177,7,FALSE)</f>
        <v>1</v>
      </c>
      <c r="K91">
        <f>VLOOKUP($A91,'Relevant Nodes'!$A$3:$J$177,6,FALSE)</f>
        <v>3</v>
      </c>
      <c r="L91">
        <f>VLOOKUP($A91,'Relevant Nodes'!$A$3:$J$177,4,FALSE)</f>
        <v>4</v>
      </c>
      <c r="M91" s="15">
        <f>VLOOKUP($K91,Sharing!$B$8:$G$34,6,FALSE)</f>
        <v>0.50129966934689707</v>
      </c>
      <c r="N91">
        <f>VLOOKUP($A91,'Relevant Nodes'!$A$3:$J$177,9,FALSE)</f>
        <v>34.502197712483586</v>
      </c>
      <c r="O91">
        <f>VLOOKUP($A91,'Relevant Nodes'!$A$3:$J$177,10,FALSE)</f>
        <v>2.9542421962853158</v>
      </c>
      <c r="P91">
        <f t="shared" si="7"/>
        <v>17.295940305009289</v>
      </c>
      <c r="Q91">
        <f t="shared" si="8"/>
        <v>17.206257407474297</v>
      </c>
      <c r="R91">
        <f t="shared" si="9"/>
        <v>0</v>
      </c>
      <c r="S91">
        <f t="shared" si="10"/>
        <v>24.757249842074032</v>
      </c>
      <c r="T91">
        <f t="shared" si="11"/>
        <v>0</v>
      </c>
      <c r="U91">
        <f t="shared" si="12"/>
        <v>7.5509924345997357</v>
      </c>
      <c r="V91">
        <f t="shared" si="13"/>
        <v>17.206257407474297</v>
      </c>
    </row>
    <row r="92" spans="1:22" x14ac:dyDescent="0.35">
      <c r="A92" s="22" t="s">
        <v>85</v>
      </c>
      <c r="B92" s="22" t="s">
        <v>593</v>
      </c>
      <c r="C92" s="22" t="s">
        <v>237</v>
      </c>
      <c r="D92" s="24">
        <v>0.35665999999999998</v>
      </c>
      <c r="E92" s="30" t="s">
        <v>623</v>
      </c>
      <c r="F92" s="30">
        <v>0</v>
      </c>
      <c r="G92" s="30">
        <v>0</v>
      </c>
      <c r="H92" s="30">
        <v>0.7</v>
      </c>
      <c r="I92" s="31">
        <v>13.229999999999999</v>
      </c>
      <c r="J92">
        <f>VLOOKUP($A92,'Relevant Nodes'!$A$3:$J$177,7,FALSE)</f>
        <v>2</v>
      </c>
      <c r="K92">
        <f>VLOOKUP($A92,'Relevant Nodes'!$A$3:$J$177,6,FALSE)</f>
        <v>10</v>
      </c>
      <c r="L92">
        <f>VLOOKUP($A92,'Relevant Nodes'!$A$3:$J$177,4,FALSE)</f>
        <v>12</v>
      </c>
      <c r="M92" s="15">
        <f>VLOOKUP($K92,Sharing!$B$8:$G$34,6,FALSE)</f>
        <v>0.46627992721572109</v>
      </c>
      <c r="N92">
        <f>VLOOKUP($A92,'Relevant Nodes'!$A$3:$J$177,9,FALSE)</f>
        <v>22.872039338489426</v>
      </c>
      <c r="O92">
        <f>VLOOKUP($A92,'Relevant Nodes'!$A$3:$J$177,10,FALSE)</f>
        <v>2.9918189868377878</v>
      </c>
      <c r="P92">
        <f t="shared" si="7"/>
        <v>10.664772838025959</v>
      </c>
      <c r="Q92">
        <f t="shared" si="8"/>
        <v>12.207266500463467</v>
      </c>
      <c r="R92">
        <f t="shared" si="9"/>
        <v>0</v>
      </c>
      <c r="S92">
        <f t="shared" si="10"/>
        <v>16.010964380873805</v>
      </c>
      <c r="T92">
        <f t="shared" si="11"/>
        <v>0</v>
      </c>
      <c r="U92">
        <f t="shared" si="12"/>
        <v>3.8036978804103381</v>
      </c>
      <c r="V92">
        <f t="shared" si="13"/>
        <v>12.207266500463467</v>
      </c>
    </row>
    <row r="93" spans="1:22" x14ac:dyDescent="0.35">
      <c r="A93" s="22" t="s">
        <v>85</v>
      </c>
      <c r="B93" s="22" t="s">
        <v>546</v>
      </c>
      <c r="C93" s="22" t="s">
        <v>237</v>
      </c>
      <c r="D93" s="24">
        <v>0.40620099999999998</v>
      </c>
      <c r="E93" s="25" t="s">
        <v>623</v>
      </c>
      <c r="F93" s="26">
        <v>0</v>
      </c>
      <c r="G93" s="27">
        <v>0</v>
      </c>
      <c r="H93" s="28">
        <v>0.7</v>
      </c>
      <c r="I93" s="27">
        <v>10.5</v>
      </c>
      <c r="J93">
        <f>VLOOKUP($A93,'Relevant Nodes'!$A$3:$J$177,7,FALSE)</f>
        <v>2</v>
      </c>
      <c r="K93">
        <f>VLOOKUP($A93,'Relevant Nodes'!$A$3:$J$177,6,FALSE)</f>
        <v>10</v>
      </c>
      <c r="L93">
        <f>VLOOKUP($A93,'Relevant Nodes'!$A$3:$J$177,4,FALSE)</f>
        <v>12</v>
      </c>
      <c r="M93" s="15">
        <f>VLOOKUP($K93,Sharing!$B$8:$G$34,6,FALSE)</f>
        <v>0.46627992721572109</v>
      </c>
      <c r="N93">
        <f>VLOOKUP($A93,'Relevant Nodes'!$A$3:$J$177,9,FALSE)</f>
        <v>22.872039338489426</v>
      </c>
      <c r="O93">
        <f>VLOOKUP($A93,'Relevant Nodes'!$A$3:$J$177,10,FALSE)</f>
        <v>2.9918189868377878</v>
      </c>
      <c r="P93">
        <f t="shared" si="7"/>
        <v>10.664772838025959</v>
      </c>
      <c r="Q93">
        <f t="shared" si="8"/>
        <v>12.207266500463467</v>
      </c>
      <c r="R93">
        <f t="shared" si="9"/>
        <v>0</v>
      </c>
      <c r="S93">
        <f t="shared" si="10"/>
        <v>16.539307892042448</v>
      </c>
      <c r="T93">
        <f t="shared" si="11"/>
        <v>0</v>
      </c>
      <c r="U93">
        <f t="shared" si="12"/>
        <v>4.3320413915789819</v>
      </c>
      <c r="V93">
        <f t="shared" si="13"/>
        <v>12.207266500463467</v>
      </c>
    </row>
    <row r="94" spans="1:22" x14ac:dyDescent="0.35">
      <c r="A94" s="22" t="s">
        <v>85</v>
      </c>
      <c r="B94" s="22" t="s">
        <v>613</v>
      </c>
      <c r="C94" s="22" t="s">
        <v>237</v>
      </c>
      <c r="D94" s="24">
        <v>0.43040400000000001</v>
      </c>
      <c r="E94" s="30" t="s">
        <v>623</v>
      </c>
      <c r="F94" s="30">
        <v>0</v>
      </c>
      <c r="G94" s="30">
        <v>0</v>
      </c>
      <c r="H94" s="30">
        <v>0.7</v>
      </c>
      <c r="I94" s="31">
        <v>9.4499999999999993</v>
      </c>
      <c r="J94">
        <f>VLOOKUP($A94,'Relevant Nodes'!$A$3:$J$177,7,FALSE)</f>
        <v>2</v>
      </c>
      <c r="K94">
        <f>VLOOKUP($A94,'Relevant Nodes'!$A$3:$J$177,6,FALSE)</f>
        <v>10</v>
      </c>
      <c r="L94">
        <f>VLOOKUP($A94,'Relevant Nodes'!$A$3:$J$177,4,FALSE)</f>
        <v>12</v>
      </c>
      <c r="M94" s="15">
        <f>VLOOKUP($K94,Sharing!$B$8:$G$34,6,FALSE)</f>
        <v>0.46627992721572109</v>
      </c>
      <c r="N94">
        <f>VLOOKUP($A94,'Relevant Nodes'!$A$3:$J$177,9,FALSE)</f>
        <v>22.872039338489426</v>
      </c>
      <c r="O94">
        <f>VLOOKUP($A94,'Relevant Nodes'!$A$3:$J$177,10,FALSE)</f>
        <v>2.9918189868377878</v>
      </c>
      <c r="P94">
        <f t="shared" si="7"/>
        <v>10.664772838025959</v>
      </c>
      <c r="Q94">
        <f t="shared" si="8"/>
        <v>12.207266500463467</v>
      </c>
      <c r="R94">
        <f t="shared" si="9"/>
        <v>0</v>
      </c>
      <c r="S94">
        <f t="shared" si="10"/>
        <v>16.797427389041193</v>
      </c>
      <c r="T94">
        <f t="shared" si="11"/>
        <v>0</v>
      </c>
      <c r="U94">
        <f t="shared" si="12"/>
        <v>4.5901608885777252</v>
      </c>
      <c r="V94">
        <f t="shared" si="13"/>
        <v>12.207266500463467</v>
      </c>
    </row>
    <row r="95" spans="1:22" x14ac:dyDescent="0.35">
      <c r="A95" s="22" t="s">
        <v>86</v>
      </c>
      <c r="B95" s="22" t="s">
        <v>593</v>
      </c>
      <c r="C95" s="22" t="s">
        <v>237</v>
      </c>
      <c r="D95" s="24">
        <v>0.35665999999999998</v>
      </c>
      <c r="E95" s="30" t="s">
        <v>623</v>
      </c>
      <c r="F95" s="30">
        <v>0</v>
      </c>
      <c r="G95" s="30">
        <v>0</v>
      </c>
      <c r="H95" s="30">
        <v>0.7</v>
      </c>
      <c r="I95" s="31">
        <v>13.229999999999999</v>
      </c>
      <c r="J95">
        <f>VLOOKUP($A95,'Relevant Nodes'!$A$3:$J$177,7,FALSE)</f>
        <v>2</v>
      </c>
      <c r="K95">
        <f>VLOOKUP($A95,'Relevant Nodes'!$A$3:$J$177,6,FALSE)</f>
        <v>10</v>
      </c>
      <c r="L95">
        <f>VLOOKUP($A95,'Relevant Nodes'!$A$3:$J$177,4,FALSE)</f>
        <v>12</v>
      </c>
      <c r="M95" s="15">
        <f>VLOOKUP($K95,Sharing!$B$8:$G$34,6,FALSE)</f>
        <v>0.46627992721572109</v>
      </c>
      <c r="N95">
        <f>VLOOKUP($A95,'Relevant Nodes'!$A$3:$J$177,9,FALSE)</f>
        <v>22.872039338489426</v>
      </c>
      <c r="O95">
        <f>VLOOKUP($A95,'Relevant Nodes'!$A$3:$J$177,10,FALSE)</f>
        <v>2.9918189868377878</v>
      </c>
      <c r="P95">
        <f t="shared" si="7"/>
        <v>10.664772838025959</v>
      </c>
      <c r="Q95">
        <f t="shared" si="8"/>
        <v>12.207266500463467</v>
      </c>
      <c r="R95">
        <f t="shared" si="9"/>
        <v>0</v>
      </c>
      <c r="S95">
        <f t="shared" si="10"/>
        <v>16.010964380873805</v>
      </c>
      <c r="T95">
        <f t="shared" si="11"/>
        <v>0</v>
      </c>
      <c r="U95">
        <f t="shared" si="12"/>
        <v>3.8036978804103381</v>
      </c>
      <c r="V95">
        <f t="shared" si="13"/>
        <v>12.207266500463467</v>
      </c>
    </row>
    <row r="96" spans="1:22" x14ac:dyDescent="0.35">
      <c r="A96" s="22" t="s">
        <v>86</v>
      </c>
      <c r="B96" s="22" t="s">
        <v>546</v>
      </c>
      <c r="C96" s="22" t="s">
        <v>237</v>
      </c>
      <c r="D96" s="24">
        <v>0.40620099999999998</v>
      </c>
      <c r="E96" s="25" t="s">
        <v>623</v>
      </c>
      <c r="F96" s="26">
        <v>0</v>
      </c>
      <c r="G96" s="27">
        <v>0</v>
      </c>
      <c r="H96" s="28">
        <v>0.7</v>
      </c>
      <c r="I96" s="27">
        <v>10.5</v>
      </c>
      <c r="J96">
        <f>VLOOKUP($A96,'Relevant Nodes'!$A$3:$J$177,7,FALSE)</f>
        <v>2</v>
      </c>
      <c r="K96">
        <f>VLOOKUP($A96,'Relevant Nodes'!$A$3:$J$177,6,FALSE)</f>
        <v>10</v>
      </c>
      <c r="L96">
        <f>VLOOKUP($A96,'Relevant Nodes'!$A$3:$J$177,4,FALSE)</f>
        <v>12</v>
      </c>
      <c r="M96" s="15">
        <f>VLOOKUP($K96,Sharing!$B$8:$G$34,6,FALSE)</f>
        <v>0.46627992721572109</v>
      </c>
      <c r="N96">
        <f>VLOOKUP($A96,'Relevant Nodes'!$A$3:$J$177,9,FALSE)</f>
        <v>22.872039338489426</v>
      </c>
      <c r="O96">
        <f>VLOOKUP($A96,'Relevant Nodes'!$A$3:$J$177,10,FALSE)</f>
        <v>2.9918189868377878</v>
      </c>
      <c r="P96">
        <f t="shared" si="7"/>
        <v>10.664772838025959</v>
      </c>
      <c r="Q96">
        <f t="shared" si="8"/>
        <v>12.207266500463467</v>
      </c>
      <c r="R96">
        <f t="shared" si="9"/>
        <v>0</v>
      </c>
      <c r="S96">
        <f t="shared" si="10"/>
        <v>16.539307892042448</v>
      </c>
      <c r="T96">
        <f t="shared" si="11"/>
        <v>0</v>
      </c>
      <c r="U96">
        <f t="shared" si="12"/>
        <v>4.3320413915789819</v>
      </c>
      <c r="V96">
        <f t="shared" si="13"/>
        <v>12.207266500463467</v>
      </c>
    </row>
    <row r="97" spans="1:22" x14ac:dyDescent="0.35">
      <c r="A97" s="22" t="s">
        <v>86</v>
      </c>
      <c r="B97" s="22" t="s">
        <v>613</v>
      </c>
      <c r="C97" s="22" t="s">
        <v>237</v>
      </c>
      <c r="D97" s="24">
        <v>0.43040400000000001</v>
      </c>
      <c r="E97" s="30" t="s">
        <v>623</v>
      </c>
      <c r="F97" s="30">
        <v>0</v>
      </c>
      <c r="G97" s="30">
        <v>0</v>
      </c>
      <c r="H97" s="30">
        <v>0.7</v>
      </c>
      <c r="I97" s="31">
        <v>9.4499999999999993</v>
      </c>
      <c r="J97">
        <f>VLOOKUP($A97,'Relevant Nodes'!$A$3:$J$177,7,FALSE)</f>
        <v>2</v>
      </c>
      <c r="K97">
        <f>VLOOKUP($A97,'Relevant Nodes'!$A$3:$J$177,6,FALSE)</f>
        <v>10</v>
      </c>
      <c r="L97">
        <f>VLOOKUP($A97,'Relevant Nodes'!$A$3:$J$177,4,FALSE)</f>
        <v>12</v>
      </c>
      <c r="M97" s="15">
        <f>VLOOKUP($K97,Sharing!$B$8:$G$34,6,FALSE)</f>
        <v>0.46627992721572109</v>
      </c>
      <c r="N97">
        <f>VLOOKUP($A97,'Relevant Nodes'!$A$3:$J$177,9,FALSE)</f>
        <v>22.872039338489426</v>
      </c>
      <c r="O97">
        <f>VLOOKUP($A97,'Relevant Nodes'!$A$3:$J$177,10,FALSE)</f>
        <v>2.9918189868377878</v>
      </c>
      <c r="P97">
        <f t="shared" si="7"/>
        <v>10.664772838025959</v>
      </c>
      <c r="Q97">
        <f t="shared" si="8"/>
        <v>12.207266500463467</v>
      </c>
      <c r="R97">
        <f t="shared" si="9"/>
        <v>0</v>
      </c>
      <c r="S97">
        <f t="shared" si="10"/>
        <v>16.797427389041193</v>
      </c>
      <c r="T97">
        <f t="shared" si="11"/>
        <v>0</v>
      </c>
      <c r="U97">
        <f t="shared" si="12"/>
        <v>4.5901608885777252</v>
      </c>
      <c r="V97">
        <f t="shared" si="13"/>
        <v>12.207266500463467</v>
      </c>
    </row>
    <row r="98" spans="1:22" x14ac:dyDescent="0.35">
      <c r="A98" s="22" t="s">
        <v>87</v>
      </c>
      <c r="B98" s="22" t="s">
        <v>398</v>
      </c>
      <c r="C98" s="22" t="s">
        <v>237</v>
      </c>
      <c r="D98" s="24">
        <v>0.44712299999999999</v>
      </c>
      <c r="E98" s="25" t="s">
        <v>623</v>
      </c>
      <c r="F98" s="26">
        <v>0</v>
      </c>
      <c r="G98" s="27">
        <v>0</v>
      </c>
      <c r="H98" s="28">
        <v>0.7</v>
      </c>
      <c r="I98" s="27">
        <v>49</v>
      </c>
      <c r="J98">
        <f>VLOOKUP($A98,'Relevant Nodes'!$A$3:$J$177,7,FALSE)</f>
        <v>1</v>
      </c>
      <c r="K98">
        <f>VLOOKUP($A98,'Relevant Nodes'!$A$3:$J$177,6,FALSE)</f>
        <v>1</v>
      </c>
      <c r="L98">
        <f>VLOOKUP($A98,'Relevant Nodes'!$A$3:$J$177,4,FALSE)</f>
        <v>2</v>
      </c>
      <c r="M98" s="15">
        <f>VLOOKUP($K98,Sharing!$B$8:$G$34,6,FALSE)</f>
        <v>0.51646109579767174</v>
      </c>
      <c r="N98">
        <f>VLOOKUP($A98,'Relevant Nodes'!$A$3:$J$177,9,FALSE)</f>
        <v>48.380221961930516</v>
      </c>
      <c r="O98">
        <f>VLOOKUP($A98,'Relevant Nodes'!$A$3:$J$177,10,FALSE)</f>
        <v>2.8360356209568467</v>
      </c>
      <c r="P98">
        <f t="shared" si="7"/>
        <v>24.986502449393218</v>
      </c>
      <c r="Q98">
        <f t="shared" si="8"/>
        <v>23.393719512537299</v>
      </c>
      <c r="R98">
        <f t="shared" si="9"/>
        <v>0</v>
      </c>
      <c r="S98">
        <f t="shared" si="10"/>
        <v>34.565759447217346</v>
      </c>
      <c r="T98">
        <f t="shared" si="11"/>
        <v>0</v>
      </c>
      <c r="U98">
        <f t="shared" si="12"/>
        <v>11.172039934680043</v>
      </c>
      <c r="V98">
        <f t="shared" si="13"/>
        <v>23.393719512537299</v>
      </c>
    </row>
    <row r="99" spans="1:22" x14ac:dyDescent="0.35">
      <c r="A99" s="22" t="s">
        <v>88</v>
      </c>
      <c r="B99" s="22" t="s">
        <v>399</v>
      </c>
      <c r="C99" s="22" t="s">
        <v>221</v>
      </c>
      <c r="D99" s="24">
        <v>0.44695099999999999</v>
      </c>
      <c r="E99" s="25" t="s">
        <v>622</v>
      </c>
      <c r="F99" s="26">
        <v>0.81535038176096053</v>
      </c>
      <c r="G99" s="27">
        <v>1236.8865291313771</v>
      </c>
      <c r="H99" s="28">
        <v>0.41958149359008617</v>
      </c>
      <c r="I99" s="27">
        <v>636.50512577616075</v>
      </c>
      <c r="J99">
        <f>VLOOKUP($A99,'Relevant Nodes'!$A$3:$J$177,7,FALSE)</f>
        <v>11</v>
      </c>
      <c r="K99">
        <f>VLOOKUP($A99,'Relevant Nodes'!$A$3:$J$177,6,FALSE)</f>
        <v>24</v>
      </c>
      <c r="L99">
        <f>VLOOKUP($A99,'Relevant Nodes'!$A$3:$J$177,4,FALSE)</f>
        <v>21</v>
      </c>
      <c r="M99" s="15">
        <f>VLOOKUP($K99,Sharing!$B$8:$G$34,6,FALSE)</f>
        <v>1</v>
      </c>
      <c r="N99">
        <f>VLOOKUP($A99,'Relevant Nodes'!$A$3:$J$177,9,FALSE)</f>
        <v>3.2918961095852115</v>
      </c>
      <c r="O99">
        <f>VLOOKUP($A99,'Relevant Nodes'!$A$3:$J$177,10,FALSE)</f>
        <v>-4.1372450473205955</v>
      </c>
      <c r="P99">
        <f t="shared" si="7"/>
        <v>3.2918961095852115</v>
      </c>
      <c r="Q99">
        <f t="shared" si="8"/>
        <v>0</v>
      </c>
      <c r="R99">
        <f t="shared" si="9"/>
        <v>1</v>
      </c>
      <c r="S99">
        <f t="shared" si="10"/>
        <v>-2.6659287892453758</v>
      </c>
      <c r="T99">
        <f t="shared" si="11"/>
        <v>-4.1372450473205955</v>
      </c>
      <c r="U99">
        <f t="shared" si="12"/>
        <v>1.4713162580752199</v>
      </c>
      <c r="V99">
        <f t="shared" si="13"/>
        <v>0</v>
      </c>
    </row>
    <row r="100" spans="1:22" x14ac:dyDescent="0.35">
      <c r="A100" s="22" t="s">
        <v>88</v>
      </c>
      <c r="B100" s="22" t="s">
        <v>495</v>
      </c>
      <c r="C100" s="22" t="s">
        <v>221</v>
      </c>
      <c r="D100" s="24">
        <v>0.32475599999999999</v>
      </c>
      <c r="E100" s="25" t="s">
        <v>622</v>
      </c>
      <c r="F100" s="26">
        <v>0.81535038176096053</v>
      </c>
      <c r="G100" s="27">
        <v>599.28253059430597</v>
      </c>
      <c r="H100" s="28">
        <v>0.41958149359008617</v>
      </c>
      <c r="I100" s="27">
        <v>308.39239778871331</v>
      </c>
      <c r="J100">
        <f>VLOOKUP($A100,'Relevant Nodes'!$A$3:$J$177,7,FALSE)</f>
        <v>11</v>
      </c>
      <c r="K100">
        <f>VLOOKUP($A100,'Relevant Nodes'!$A$3:$J$177,6,FALSE)</f>
        <v>24</v>
      </c>
      <c r="L100">
        <f>VLOOKUP($A100,'Relevant Nodes'!$A$3:$J$177,4,FALSE)</f>
        <v>21</v>
      </c>
      <c r="M100" s="15">
        <f>VLOOKUP($K100,Sharing!$B$8:$G$34,6,FALSE)</f>
        <v>1</v>
      </c>
      <c r="N100">
        <f>VLOOKUP($A100,'Relevant Nodes'!$A$3:$J$177,9,FALSE)</f>
        <v>3.2918961095852115</v>
      </c>
      <c r="O100">
        <f>VLOOKUP($A100,'Relevant Nodes'!$A$3:$J$177,10,FALSE)</f>
        <v>-4.1372450473205955</v>
      </c>
      <c r="P100">
        <f t="shared" si="7"/>
        <v>3.2918961095852115</v>
      </c>
      <c r="Q100">
        <f t="shared" si="8"/>
        <v>0</v>
      </c>
      <c r="R100">
        <f t="shared" si="9"/>
        <v>1</v>
      </c>
      <c r="S100">
        <f t="shared" si="10"/>
        <v>-3.0681820343561403</v>
      </c>
      <c r="T100">
        <f t="shared" si="11"/>
        <v>-4.1372450473205955</v>
      </c>
      <c r="U100">
        <f t="shared" si="12"/>
        <v>1.0690630129644549</v>
      </c>
      <c r="V100">
        <f t="shared" si="13"/>
        <v>0</v>
      </c>
    </row>
    <row r="101" spans="1:22" x14ac:dyDescent="0.35">
      <c r="A101" s="22" t="s">
        <v>89</v>
      </c>
      <c r="B101" s="22" t="s">
        <v>303</v>
      </c>
      <c r="C101" s="22" t="s">
        <v>221</v>
      </c>
      <c r="D101" s="24">
        <v>5.3605E-2</v>
      </c>
      <c r="E101" s="25" t="s">
        <v>622</v>
      </c>
      <c r="F101" s="26">
        <v>0.81535038176096053</v>
      </c>
      <c r="G101" s="27">
        <v>326.9555030861452</v>
      </c>
      <c r="H101" s="28">
        <v>0.41958149359008617</v>
      </c>
      <c r="I101" s="27">
        <v>168.25217892962456</v>
      </c>
      <c r="J101">
        <f>VLOOKUP($A101,'Relevant Nodes'!$A$3:$J$177,7,FALSE)</f>
        <v>7</v>
      </c>
      <c r="K101">
        <f>VLOOKUP($A101,'Relevant Nodes'!$A$3:$J$177,6,FALSE)</f>
        <v>18</v>
      </c>
      <c r="L101">
        <f>VLOOKUP($A101,'Relevant Nodes'!$A$3:$J$177,4,FALSE)</f>
        <v>17</v>
      </c>
      <c r="M101" s="15">
        <f>VLOOKUP($K101,Sharing!$B$8:$G$34,6,FALSE)</f>
        <v>1</v>
      </c>
      <c r="N101">
        <f>VLOOKUP($A101,'Relevant Nodes'!$A$3:$J$177,9,FALSE)</f>
        <v>-0.98850642045995507</v>
      </c>
      <c r="O101">
        <f>VLOOKUP($A101,'Relevant Nodes'!$A$3:$J$177,10,FALSE)</f>
        <v>1.1722655092821128</v>
      </c>
      <c r="P101">
        <f t="shared" si="7"/>
        <v>-0.98850642045995507</v>
      </c>
      <c r="Q101">
        <f t="shared" si="8"/>
        <v>0</v>
      </c>
      <c r="R101">
        <f t="shared" si="9"/>
        <v>1</v>
      </c>
      <c r="S101">
        <f t="shared" si="10"/>
        <v>1.119276622613357</v>
      </c>
      <c r="T101">
        <f t="shared" si="11"/>
        <v>1.1722655092821128</v>
      </c>
      <c r="U101">
        <f t="shared" si="12"/>
        <v>-5.298888666875589E-2</v>
      </c>
      <c r="V101">
        <f t="shared" si="13"/>
        <v>0</v>
      </c>
    </row>
    <row r="102" spans="1:22" x14ac:dyDescent="0.35">
      <c r="A102" s="22" t="s">
        <v>90</v>
      </c>
      <c r="B102" s="22" t="s">
        <v>404</v>
      </c>
      <c r="C102" s="22" t="s">
        <v>237</v>
      </c>
      <c r="D102" s="24">
        <v>0.29097899999999999</v>
      </c>
      <c r="E102" s="25" t="s">
        <v>623</v>
      </c>
      <c r="F102" s="26">
        <v>0</v>
      </c>
      <c r="G102" s="27">
        <v>0</v>
      </c>
      <c r="H102" s="28">
        <v>0.7</v>
      </c>
      <c r="I102" s="27">
        <v>66.009999999999991</v>
      </c>
      <c r="J102">
        <f>VLOOKUP($A102,'Relevant Nodes'!$A$3:$J$177,7,FALSE)</f>
        <v>1</v>
      </c>
      <c r="K102">
        <f>VLOOKUP($A102,'Relevant Nodes'!$A$3:$J$177,6,FALSE)</f>
        <v>5</v>
      </c>
      <c r="L102">
        <f>VLOOKUP($A102,'Relevant Nodes'!$A$3:$J$177,4,FALSE)</f>
        <v>3</v>
      </c>
      <c r="M102" s="15">
        <f>VLOOKUP($K102,Sharing!$B$8:$G$34,6,FALSE)</f>
        <v>0.47179224098430234</v>
      </c>
      <c r="N102">
        <f>VLOOKUP($A102,'Relevant Nodes'!$A$3:$J$177,9,FALSE)</f>
        <v>30.749469347833642</v>
      </c>
      <c r="O102">
        <f>VLOOKUP($A102,'Relevant Nodes'!$A$3:$J$177,10,FALSE)</f>
        <v>3.0645447257368792</v>
      </c>
      <c r="P102">
        <f t="shared" si="7"/>
        <v>14.507361052692548</v>
      </c>
      <c r="Q102">
        <f t="shared" si="8"/>
        <v>16.242108295141094</v>
      </c>
      <c r="R102">
        <f t="shared" si="9"/>
        <v>0</v>
      </c>
      <c r="S102">
        <f t="shared" si="10"/>
        <v>20.463445706892518</v>
      </c>
      <c r="T102">
        <f t="shared" si="11"/>
        <v>0</v>
      </c>
      <c r="U102">
        <f t="shared" si="12"/>
        <v>4.2213374117514251</v>
      </c>
      <c r="V102">
        <f t="shared" si="13"/>
        <v>16.242108295141094</v>
      </c>
    </row>
    <row r="103" spans="1:22" x14ac:dyDescent="0.35">
      <c r="A103" s="23" t="s">
        <v>91</v>
      </c>
      <c r="B103" s="22" t="s">
        <v>404</v>
      </c>
      <c r="C103" s="22" t="s">
        <v>237</v>
      </c>
      <c r="D103" s="24">
        <v>0.29097899999999999</v>
      </c>
      <c r="E103" s="25" t="s">
        <v>623</v>
      </c>
      <c r="F103" s="26">
        <v>0</v>
      </c>
      <c r="G103" s="27">
        <v>0</v>
      </c>
      <c r="H103" s="28">
        <v>0.7</v>
      </c>
      <c r="I103" s="27">
        <v>66.009999999999991</v>
      </c>
      <c r="J103">
        <f>VLOOKUP($A103,'Relevant Nodes'!$A$3:$J$177,7,FALSE)</f>
        <v>1</v>
      </c>
      <c r="K103">
        <f>VLOOKUP($A103,'Relevant Nodes'!$A$3:$J$177,6,FALSE)</f>
        <v>5</v>
      </c>
      <c r="L103">
        <f>VLOOKUP($A103,'Relevant Nodes'!$A$3:$J$177,4,FALSE)</f>
        <v>3</v>
      </c>
      <c r="M103" s="15">
        <f>VLOOKUP($K103,Sharing!$B$8:$G$34,6,FALSE)</f>
        <v>0.47179224098430234</v>
      </c>
      <c r="N103">
        <f>VLOOKUP($A103,'Relevant Nodes'!$A$3:$J$177,9,FALSE)</f>
        <v>30.404685188988218</v>
      </c>
      <c r="O103">
        <f>VLOOKUP($A103,'Relevant Nodes'!$A$3:$J$177,10,FALSE)</f>
        <v>3.013791933082242</v>
      </c>
      <c r="P103">
        <f t="shared" si="7"/>
        <v>14.344694561734977</v>
      </c>
      <c r="Q103">
        <f t="shared" si="8"/>
        <v>16.059990627253242</v>
      </c>
      <c r="R103">
        <f t="shared" si="9"/>
        <v>0</v>
      </c>
      <c r="S103">
        <f t="shared" si="10"/>
        <v>20.233995506132324</v>
      </c>
      <c r="T103">
        <f t="shared" si="11"/>
        <v>0</v>
      </c>
      <c r="U103">
        <f t="shared" si="12"/>
        <v>4.1740048788790816</v>
      </c>
      <c r="V103">
        <f t="shared" si="13"/>
        <v>16.059990627253242</v>
      </c>
    </row>
    <row r="104" spans="1:22" x14ac:dyDescent="0.35">
      <c r="A104" s="22" t="s">
        <v>92</v>
      </c>
      <c r="B104" s="22" t="s">
        <v>400</v>
      </c>
      <c r="C104" s="22" t="s">
        <v>330</v>
      </c>
      <c r="D104" s="24">
        <v>0.60474300000000003</v>
      </c>
      <c r="E104" s="25" t="s">
        <v>622</v>
      </c>
      <c r="F104" s="26">
        <v>0.81535038176096053</v>
      </c>
      <c r="G104" s="27">
        <v>97.842045811315259</v>
      </c>
      <c r="H104" s="28">
        <v>0.41958149359008617</v>
      </c>
      <c r="I104" s="27">
        <v>50.349779230810341</v>
      </c>
      <c r="J104">
        <f>VLOOKUP($A104,'Relevant Nodes'!$A$3:$J$177,7,FALSE)</f>
        <v>2</v>
      </c>
      <c r="K104">
        <f>VLOOKUP($A104,'Relevant Nodes'!$A$3:$J$177,6,FALSE)</f>
        <v>9</v>
      </c>
      <c r="L104">
        <f>VLOOKUP($A104,'Relevant Nodes'!$A$3:$J$177,4,FALSE)</f>
        <v>10</v>
      </c>
      <c r="M104" s="15">
        <f>VLOOKUP($K104,Sharing!$B$8:$G$34,6,FALSE)</f>
        <v>0.46226775657645619</v>
      </c>
      <c r="N104">
        <f>VLOOKUP($A104,'Relevant Nodes'!$A$3:$J$177,9,FALSE)</f>
        <v>22.898651835853158</v>
      </c>
      <c r="O104">
        <f>VLOOKUP($A104,'Relevant Nodes'!$A$3:$J$177,10,FALSE)</f>
        <v>2.8894662974607015</v>
      </c>
      <c r="P104">
        <f t="shared" si="7"/>
        <v>10.585308412785189</v>
      </c>
      <c r="Q104">
        <f t="shared" si="8"/>
        <v>12.31334342306797</v>
      </c>
      <c r="R104">
        <f t="shared" si="9"/>
        <v>1</v>
      </c>
      <c r="S104">
        <f t="shared" si="10"/>
        <v>16.737265704630047</v>
      </c>
      <c r="T104">
        <f t="shared" si="11"/>
        <v>2.8894662974607015</v>
      </c>
      <c r="U104">
        <f t="shared" si="12"/>
        <v>6.4013911654729538</v>
      </c>
      <c r="V104">
        <f t="shared" si="13"/>
        <v>7.4464082416963935</v>
      </c>
    </row>
    <row r="105" spans="1:22" x14ac:dyDescent="0.35">
      <c r="A105" s="22" t="s">
        <v>93</v>
      </c>
      <c r="B105" s="22" t="s">
        <v>618</v>
      </c>
      <c r="C105" s="22" t="s">
        <v>221</v>
      </c>
      <c r="D105" s="24">
        <v>0.17721400000000001</v>
      </c>
      <c r="E105" s="30" t="s">
        <v>622</v>
      </c>
      <c r="F105" s="30">
        <v>0.81535038176096053</v>
      </c>
      <c r="G105" s="30">
        <v>57.482201914147716</v>
      </c>
      <c r="H105" s="30">
        <v>0.41958149359008617</v>
      </c>
      <c r="I105" s="31">
        <v>29.580495298101074</v>
      </c>
      <c r="J105">
        <f>VLOOKUP($A105,'Relevant Nodes'!$A$3:$J$177,7,FALSE)</f>
        <v>3</v>
      </c>
      <c r="K105">
        <f>VLOOKUP($A105,'Relevant Nodes'!$A$3:$J$177,6,FALSE)</f>
        <v>13</v>
      </c>
      <c r="L105">
        <f>VLOOKUP($A105,'Relevant Nodes'!$A$3:$J$177,4,FALSE)</f>
        <v>16</v>
      </c>
      <c r="M105" s="15">
        <f>VLOOKUP($K105,Sharing!$B$8:$G$34,6,FALSE)</f>
        <v>0.54736497875674861</v>
      </c>
      <c r="N105">
        <f>VLOOKUP($A105,'Relevant Nodes'!$A$3:$J$177,9,FALSE)</f>
        <v>7.228164940043289</v>
      </c>
      <c r="O105">
        <f>VLOOKUP($A105,'Relevant Nodes'!$A$3:$J$177,10,FALSE)</f>
        <v>4.1985235834622268</v>
      </c>
      <c r="P105">
        <f t="shared" si="7"/>
        <v>3.9564443488570702</v>
      </c>
      <c r="Q105">
        <f t="shared" si="8"/>
        <v>3.2717205911862188</v>
      </c>
      <c r="R105">
        <f t="shared" si="9"/>
        <v>1</v>
      </c>
      <c r="S105">
        <f t="shared" si="10"/>
        <v>5.4794556051470584</v>
      </c>
      <c r="T105">
        <f t="shared" si="11"/>
        <v>4.1985235834622268</v>
      </c>
      <c r="U105">
        <f t="shared" si="12"/>
        <v>0.70113732883835689</v>
      </c>
      <c r="V105">
        <f t="shared" si="13"/>
        <v>0.57979469284647467</v>
      </c>
    </row>
    <row r="106" spans="1:22" x14ac:dyDescent="0.35">
      <c r="A106" s="22" t="s">
        <v>94</v>
      </c>
      <c r="B106" s="22" t="s">
        <v>618</v>
      </c>
      <c r="C106" s="22" t="s">
        <v>221</v>
      </c>
      <c r="D106" s="24">
        <v>0.17721400000000001</v>
      </c>
      <c r="E106" s="30" t="s">
        <v>622</v>
      </c>
      <c r="F106" s="30">
        <v>0.81535038176096053</v>
      </c>
      <c r="G106" s="30">
        <v>57.482201914147716</v>
      </c>
      <c r="H106" s="30">
        <v>0.41958149359008617</v>
      </c>
      <c r="I106" s="31">
        <v>29.580495298101074</v>
      </c>
      <c r="J106">
        <f>VLOOKUP($A106,'Relevant Nodes'!$A$3:$J$177,7,FALSE)</f>
        <v>3</v>
      </c>
      <c r="K106">
        <f>VLOOKUP($A106,'Relevant Nodes'!$A$3:$J$177,6,FALSE)</f>
        <v>13</v>
      </c>
      <c r="L106">
        <f>VLOOKUP($A106,'Relevant Nodes'!$A$3:$J$177,4,FALSE)</f>
        <v>16</v>
      </c>
      <c r="M106" s="15">
        <f>VLOOKUP($K106,Sharing!$B$8:$G$34,6,FALSE)</f>
        <v>0.54736497875674861</v>
      </c>
      <c r="N106">
        <f>VLOOKUP($A106,'Relevant Nodes'!$A$3:$J$177,9,FALSE)</f>
        <v>7.228164940043289</v>
      </c>
      <c r="O106">
        <f>VLOOKUP($A106,'Relevant Nodes'!$A$3:$J$177,10,FALSE)</f>
        <v>4.1855670158298688</v>
      </c>
      <c r="P106">
        <f t="shared" si="7"/>
        <v>3.9564443488570702</v>
      </c>
      <c r="Q106">
        <f t="shared" si="8"/>
        <v>3.2717205911862188</v>
      </c>
      <c r="R106">
        <f t="shared" si="9"/>
        <v>1</v>
      </c>
      <c r="S106">
        <f t="shared" si="10"/>
        <v>5.4664990375147005</v>
      </c>
      <c r="T106">
        <f t="shared" si="11"/>
        <v>4.1855670158298688</v>
      </c>
      <c r="U106">
        <f t="shared" si="12"/>
        <v>0.70113732883835689</v>
      </c>
      <c r="V106">
        <f t="shared" si="13"/>
        <v>0.57979469284647467</v>
      </c>
    </row>
    <row r="107" spans="1:22" x14ac:dyDescent="0.35">
      <c r="A107" s="22" t="s">
        <v>95</v>
      </c>
      <c r="B107" s="22" t="s">
        <v>408</v>
      </c>
      <c r="C107" s="22" t="s">
        <v>237</v>
      </c>
      <c r="D107" s="24">
        <v>0.32249100000000003</v>
      </c>
      <c r="E107" s="25" t="s">
        <v>623</v>
      </c>
      <c r="F107" s="26">
        <v>0</v>
      </c>
      <c r="G107" s="27">
        <v>0</v>
      </c>
      <c r="H107" s="28">
        <v>0.7</v>
      </c>
      <c r="I107" s="27">
        <v>69.929999999999993</v>
      </c>
      <c r="J107">
        <f>VLOOKUP($A107,'Relevant Nodes'!$A$3:$J$177,7,FALSE)</f>
        <v>2</v>
      </c>
      <c r="K107">
        <f>VLOOKUP($A107,'Relevant Nodes'!$A$3:$J$177,6,FALSE)</f>
        <v>10</v>
      </c>
      <c r="L107">
        <f>VLOOKUP($A107,'Relevant Nodes'!$A$3:$J$177,4,FALSE)</f>
        <v>10</v>
      </c>
      <c r="M107" s="15">
        <f>VLOOKUP($K107,Sharing!$B$8:$G$34,6,FALSE)</f>
        <v>0.46627992721572109</v>
      </c>
      <c r="N107">
        <f>VLOOKUP($A107,'Relevant Nodes'!$A$3:$J$177,9,FALSE)</f>
        <v>26.374817717887421</v>
      </c>
      <c r="O107">
        <f>VLOOKUP($A107,'Relevant Nodes'!$A$3:$J$177,10,FALSE)</f>
        <v>2.4917154416549661</v>
      </c>
      <c r="P107">
        <f t="shared" si="7"/>
        <v>12.298048085824458</v>
      </c>
      <c r="Q107">
        <f t="shared" si="8"/>
        <v>14.076769632062963</v>
      </c>
      <c r="R107">
        <f t="shared" si="9"/>
        <v>0</v>
      </c>
      <c r="S107">
        <f t="shared" si="10"/>
        <v>18.042779457308576</v>
      </c>
      <c r="T107">
        <f t="shared" si="11"/>
        <v>0</v>
      </c>
      <c r="U107">
        <f t="shared" si="12"/>
        <v>3.9660098252456155</v>
      </c>
      <c r="V107">
        <f t="shared" si="13"/>
        <v>14.076769632062963</v>
      </c>
    </row>
    <row r="108" spans="1:22" x14ac:dyDescent="0.35">
      <c r="A108" s="22" t="s">
        <v>96</v>
      </c>
      <c r="B108" s="22" t="s">
        <v>412</v>
      </c>
      <c r="C108" s="22" t="s">
        <v>237</v>
      </c>
      <c r="D108" s="24">
        <v>0.26763999999999999</v>
      </c>
      <c r="E108" s="25" t="s">
        <v>623</v>
      </c>
      <c r="F108" s="26">
        <v>0</v>
      </c>
      <c r="G108" s="27">
        <v>0</v>
      </c>
      <c r="H108" s="28">
        <v>0.7</v>
      </c>
      <c r="I108" s="27">
        <v>87.5</v>
      </c>
      <c r="J108">
        <f>VLOOKUP($A108,'Relevant Nodes'!$A$3:$J$177,7,FALSE)</f>
        <v>2</v>
      </c>
      <c r="K108">
        <f>VLOOKUP($A108,'Relevant Nodes'!$A$3:$J$177,6,FALSE)</f>
        <v>12</v>
      </c>
      <c r="L108">
        <f>VLOOKUP($A108,'Relevant Nodes'!$A$3:$J$177,4,FALSE)</f>
        <v>14</v>
      </c>
      <c r="M108" s="15">
        <f>VLOOKUP($K108,Sharing!$B$8:$G$34,6,FALSE)</f>
        <v>0.50142857492845549</v>
      </c>
      <c r="N108">
        <f>VLOOKUP($A108,'Relevant Nodes'!$A$3:$J$177,9,FALSE)</f>
        <v>15.773786651739462</v>
      </c>
      <c r="O108">
        <f>VLOOKUP($A108,'Relevant Nodes'!$A$3:$J$177,10,FALSE)</f>
        <v>2.9192849304751167</v>
      </c>
      <c r="P108">
        <f t="shared" si="7"/>
        <v>7.9094273620072117</v>
      </c>
      <c r="Q108">
        <f t="shared" si="8"/>
        <v>7.8643592897322501</v>
      </c>
      <c r="R108">
        <f t="shared" si="9"/>
        <v>0</v>
      </c>
      <c r="S108">
        <f t="shared" si="10"/>
        <v>9.9812384288998608</v>
      </c>
      <c r="T108">
        <f t="shared" si="11"/>
        <v>0</v>
      </c>
      <c r="U108">
        <f t="shared" si="12"/>
        <v>2.1168791391676103</v>
      </c>
      <c r="V108">
        <f t="shared" si="13"/>
        <v>7.8643592897322501</v>
      </c>
    </row>
    <row r="109" spans="1:22" x14ac:dyDescent="0.35">
      <c r="A109" s="22" t="s">
        <v>97</v>
      </c>
      <c r="B109" s="22" t="s">
        <v>413</v>
      </c>
      <c r="C109" s="22" t="s">
        <v>252</v>
      </c>
      <c r="D109" s="24">
        <v>0.102893</v>
      </c>
      <c r="E109" s="25" t="s">
        <v>622</v>
      </c>
      <c r="F109" s="26">
        <v>0.81535038176096053</v>
      </c>
      <c r="G109" s="27">
        <v>40.685984049871927</v>
      </c>
      <c r="H109" s="28">
        <v>0.5</v>
      </c>
      <c r="I109" s="27">
        <v>24.95</v>
      </c>
      <c r="J109">
        <f>VLOOKUP($A109,'Relevant Nodes'!$A$3:$J$177,7,FALSE)</f>
        <v>4</v>
      </c>
      <c r="K109">
        <f>VLOOKUP($A109,'Relevant Nodes'!$A$3:$J$177,6,FALSE)</f>
        <v>12</v>
      </c>
      <c r="L109">
        <f>VLOOKUP($A109,'Relevant Nodes'!$A$3:$J$177,4,FALSE)</f>
        <v>15</v>
      </c>
      <c r="M109" s="15">
        <f>VLOOKUP($K109,Sharing!$B$8:$G$34,6,FALSE)</f>
        <v>0.50142857492845549</v>
      </c>
      <c r="N109">
        <f>VLOOKUP($A109,'Relevant Nodes'!$A$3:$J$177,9,FALSE)</f>
        <v>13.238075374157752</v>
      </c>
      <c r="O109">
        <f>VLOOKUP($A109,'Relevant Nodes'!$A$3:$J$177,10,FALSE)</f>
        <v>2.8473077891298302</v>
      </c>
      <c r="P109">
        <f t="shared" si="7"/>
        <v>6.6379492696594022</v>
      </c>
      <c r="Q109">
        <f t="shared" si="8"/>
        <v>6.6001261044983499</v>
      </c>
      <c r="R109">
        <f t="shared" si="9"/>
        <v>1</v>
      </c>
      <c r="S109">
        <f t="shared" si="10"/>
        <v>4.2094130786030437</v>
      </c>
      <c r="T109">
        <f t="shared" si="11"/>
        <v>2.8473077891298302</v>
      </c>
      <c r="U109">
        <f t="shared" si="12"/>
        <v>0.6829985142030649</v>
      </c>
      <c r="V109">
        <f t="shared" si="13"/>
        <v>0.67910677527014873</v>
      </c>
    </row>
    <row r="110" spans="1:22" x14ac:dyDescent="0.35">
      <c r="A110" s="22" t="s">
        <v>97</v>
      </c>
      <c r="B110" s="22" t="s">
        <v>537</v>
      </c>
      <c r="C110" s="22" t="s">
        <v>239</v>
      </c>
      <c r="D110" s="24">
        <v>0.50784099999999999</v>
      </c>
      <c r="E110" s="25" t="s">
        <v>623</v>
      </c>
      <c r="F110" s="26">
        <v>0</v>
      </c>
      <c r="G110" s="27">
        <v>0</v>
      </c>
      <c r="H110" s="28">
        <v>0.7</v>
      </c>
      <c r="I110" s="27">
        <v>64.399999999999991</v>
      </c>
      <c r="J110">
        <f>VLOOKUP($A110,'Relevant Nodes'!$A$3:$J$177,7,FALSE)</f>
        <v>4</v>
      </c>
      <c r="K110">
        <f>VLOOKUP($A110,'Relevant Nodes'!$A$3:$J$177,6,FALSE)</f>
        <v>12</v>
      </c>
      <c r="L110">
        <f>VLOOKUP($A110,'Relevant Nodes'!$A$3:$J$177,4,FALSE)</f>
        <v>15</v>
      </c>
      <c r="M110" s="15">
        <f>VLOOKUP($K110,Sharing!$B$8:$G$34,6,FALSE)</f>
        <v>0.50142857492845549</v>
      </c>
      <c r="N110">
        <f>VLOOKUP($A110,'Relevant Nodes'!$A$3:$J$177,9,FALSE)</f>
        <v>13.238075374157752</v>
      </c>
      <c r="O110">
        <f>VLOOKUP($A110,'Relevant Nodes'!$A$3:$J$177,10,FALSE)</f>
        <v>2.8473077891298302</v>
      </c>
      <c r="P110">
        <f t="shared" si="7"/>
        <v>6.6379492696594022</v>
      </c>
      <c r="Q110">
        <f t="shared" si="8"/>
        <v>6.6001261044983499</v>
      </c>
      <c r="R110">
        <f t="shared" si="9"/>
        <v>0</v>
      </c>
      <c r="S110">
        <f t="shared" si="10"/>
        <v>9.9711488995514497</v>
      </c>
      <c r="T110">
        <f t="shared" si="11"/>
        <v>0</v>
      </c>
      <c r="U110">
        <f t="shared" si="12"/>
        <v>3.3710227950531002</v>
      </c>
      <c r="V110">
        <f t="shared" si="13"/>
        <v>6.6001261044983499</v>
      </c>
    </row>
    <row r="111" spans="1:22" x14ac:dyDescent="0.35">
      <c r="A111" s="22" t="s">
        <v>97</v>
      </c>
      <c r="B111" s="22" t="s">
        <v>536</v>
      </c>
      <c r="C111" s="22" t="s">
        <v>239</v>
      </c>
      <c r="D111" s="24">
        <v>0.48346499999999998</v>
      </c>
      <c r="E111" s="25" t="s">
        <v>623</v>
      </c>
      <c r="F111" s="26">
        <v>0</v>
      </c>
      <c r="G111" s="27">
        <v>0</v>
      </c>
      <c r="H111" s="28">
        <v>0.7</v>
      </c>
      <c r="I111" s="27">
        <v>60.199999999999996</v>
      </c>
      <c r="J111">
        <f>VLOOKUP($A111,'Relevant Nodes'!$A$3:$J$177,7,FALSE)</f>
        <v>4</v>
      </c>
      <c r="K111">
        <f>VLOOKUP($A111,'Relevant Nodes'!$A$3:$J$177,6,FALSE)</f>
        <v>12</v>
      </c>
      <c r="L111">
        <f>VLOOKUP($A111,'Relevant Nodes'!$A$3:$J$177,4,FALSE)</f>
        <v>15</v>
      </c>
      <c r="M111" s="15">
        <f>VLOOKUP($K111,Sharing!$B$8:$G$34,6,FALSE)</f>
        <v>0.50142857492845549</v>
      </c>
      <c r="N111">
        <f>VLOOKUP($A111,'Relevant Nodes'!$A$3:$J$177,9,FALSE)</f>
        <v>13.238075374157752</v>
      </c>
      <c r="O111">
        <f>VLOOKUP($A111,'Relevant Nodes'!$A$3:$J$177,10,FALSE)</f>
        <v>2.8473077891298302</v>
      </c>
      <c r="P111">
        <f t="shared" si="7"/>
        <v>6.6379492696594022</v>
      </c>
      <c r="Q111">
        <f t="shared" si="8"/>
        <v>6.6001261044983499</v>
      </c>
      <c r="R111">
        <f t="shared" si="9"/>
        <v>0</v>
      </c>
      <c r="S111">
        <f t="shared" si="10"/>
        <v>9.8093422481542323</v>
      </c>
      <c r="T111">
        <f t="shared" si="11"/>
        <v>0</v>
      </c>
      <c r="U111">
        <f t="shared" si="12"/>
        <v>3.2092161436558828</v>
      </c>
      <c r="V111">
        <f t="shared" si="13"/>
        <v>6.6001261044983499</v>
      </c>
    </row>
    <row r="112" spans="1:22" x14ac:dyDescent="0.35">
      <c r="A112" s="22" t="s">
        <v>98</v>
      </c>
      <c r="B112" s="22" t="s">
        <v>418</v>
      </c>
      <c r="C112" s="22" t="s">
        <v>346</v>
      </c>
      <c r="D112" s="24">
        <v>0.71647099999999997</v>
      </c>
      <c r="E112" s="25" t="s">
        <v>623</v>
      </c>
      <c r="F112" s="26">
        <v>0.81535038176096053</v>
      </c>
      <c r="G112" s="27">
        <v>984.12791078547934</v>
      </c>
      <c r="H112" s="28">
        <v>0.85</v>
      </c>
      <c r="I112" s="27">
        <v>1025.95</v>
      </c>
      <c r="J112">
        <f>VLOOKUP($A112,'Relevant Nodes'!$A$3:$J$177,7,FALSE)</f>
        <v>3</v>
      </c>
      <c r="K112">
        <f>VLOOKUP($A112,'Relevant Nodes'!$A$3:$J$177,6,FALSE)</f>
        <v>13</v>
      </c>
      <c r="L112">
        <f>VLOOKUP($A112,'Relevant Nodes'!$A$3:$J$177,4,FALSE)</f>
        <v>16</v>
      </c>
      <c r="M112" s="15">
        <f>VLOOKUP($K112,Sharing!$B$8:$G$34,6,FALSE)</f>
        <v>0.54736497875674861</v>
      </c>
      <c r="N112">
        <f>VLOOKUP($A112,'Relevant Nodes'!$A$3:$J$177,9,FALSE)</f>
        <v>7.9020553134234328</v>
      </c>
      <c r="O112">
        <f>VLOOKUP($A112,'Relevant Nodes'!$A$3:$J$177,10,FALSE)</f>
        <v>3.9613392318228682</v>
      </c>
      <c r="P112">
        <f t="shared" si="7"/>
        <v>4.3253083387666695</v>
      </c>
      <c r="Q112">
        <f t="shared" si="8"/>
        <v>3.5767469746567633</v>
      </c>
      <c r="R112">
        <f t="shared" si="9"/>
        <v>0</v>
      </c>
      <c r="S112">
        <f t="shared" si="10"/>
        <v>6.6757049654412572</v>
      </c>
      <c r="T112">
        <f t="shared" si="11"/>
        <v>0</v>
      </c>
      <c r="U112">
        <f t="shared" si="12"/>
        <v>3.0989579907844944</v>
      </c>
      <c r="V112">
        <f t="shared" si="13"/>
        <v>3.5767469746567633</v>
      </c>
    </row>
    <row r="113" spans="1:22" x14ac:dyDescent="0.35">
      <c r="A113" s="22" t="s">
        <v>99</v>
      </c>
      <c r="B113" s="22" t="s">
        <v>437</v>
      </c>
      <c r="C113" s="22" t="s">
        <v>239</v>
      </c>
      <c r="D113" s="24">
        <v>0.59224600000000005</v>
      </c>
      <c r="E113" s="25" t="s">
        <v>623</v>
      </c>
      <c r="F113" s="26">
        <v>0</v>
      </c>
      <c r="G113" s="27">
        <v>0</v>
      </c>
      <c r="H113" s="28">
        <v>0.7</v>
      </c>
      <c r="I113" s="27">
        <v>154</v>
      </c>
      <c r="J113">
        <f>VLOOKUP($A113,'Relevant Nodes'!$A$3:$J$177,7,FALSE)</f>
        <v>5</v>
      </c>
      <c r="K113">
        <f>VLOOKUP($A113,'Relevant Nodes'!$A$3:$J$177,6,FALSE)</f>
        <v>15</v>
      </c>
      <c r="L113">
        <f>VLOOKUP($A113,'Relevant Nodes'!$A$3:$J$177,4,FALSE)</f>
        <v>18</v>
      </c>
      <c r="M113" s="15">
        <f>VLOOKUP($K113,Sharing!$B$8:$G$34,6,FALSE)</f>
        <v>0.82999295887309366</v>
      </c>
      <c r="N113">
        <f>VLOOKUP($A113,'Relevant Nodes'!$A$3:$J$177,9,FALSE)</f>
        <v>2.3355769876479697</v>
      </c>
      <c r="O113">
        <f>VLOOKUP($A113,'Relevant Nodes'!$A$3:$J$177,10,FALSE)</f>
        <v>4.9208054485462327</v>
      </c>
      <c r="P113">
        <f t="shared" si="7"/>
        <v>1.9385124546538453</v>
      </c>
      <c r="Q113">
        <f t="shared" si="8"/>
        <v>0.39706453299412447</v>
      </c>
      <c r="R113">
        <f t="shared" si="9"/>
        <v>0</v>
      </c>
      <c r="S113">
        <f t="shared" si="10"/>
        <v>1.5451407802130459</v>
      </c>
      <c r="T113">
        <f t="shared" si="11"/>
        <v>0</v>
      </c>
      <c r="U113">
        <f t="shared" si="12"/>
        <v>1.1480762472189214</v>
      </c>
      <c r="V113">
        <f t="shared" si="13"/>
        <v>0.39706453299412447</v>
      </c>
    </row>
    <row r="114" spans="1:22" x14ac:dyDescent="0.35">
      <c r="A114" s="22" t="s">
        <v>99</v>
      </c>
      <c r="B114" s="22" t="s">
        <v>609</v>
      </c>
      <c r="C114" s="22" t="s">
        <v>239</v>
      </c>
      <c r="D114" s="24">
        <v>0.58793799999999996</v>
      </c>
      <c r="E114" s="30" t="s">
        <v>623</v>
      </c>
      <c r="F114" s="30">
        <v>0</v>
      </c>
      <c r="G114" s="30">
        <v>0</v>
      </c>
      <c r="H114" s="30">
        <v>0.7</v>
      </c>
      <c r="I114" s="31">
        <v>144.54999999999998</v>
      </c>
      <c r="J114">
        <f>VLOOKUP($A114,'Relevant Nodes'!$A$3:$J$177,7,FALSE)</f>
        <v>5</v>
      </c>
      <c r="K114">
        <f>VLOOKUP($A114,'Relevant Nodes'!$A$3:$J$177,6,FALSE)</f>
        <v>15</v>
      </c>
      <c r="L114">
        <f>VLOOKUP($A114,'Relevant Nodes'!$A$3:$J$177,4,FALSE)</f>
        <v>18</v>
      </c>
      <c r="M114" s="15">
        <f>VLOOKUP($K114,Sharing!$B$8:$G$34,6,FALSE)</f>
        <v>0.82999295887309366</v>
      </c>
      <c r="N114">
        <f>VLOOKUP($A114,'Relevant Nodes'!$A$3:$J$177,9,FALSE)</f>
        <v>2.3355769876479697</v>
      </c>
      <c r="O114">
        <f>VLOOKUP($A114,'Relevant Nodes'!$A$3:$J$177,10,FALSE)</f>
        <v>4.9208054485462327</v>
      </c>
      <c r="P114">
        <f t="shared" si="7"/>
        <v>1.9385124546538453</v>
      </c>
      <c r="Q114">
        <f t="shared" si="8"/>
        <v>0.39706453299412447</v>
      </c>
      <c r="R114">
        <f t="shared" si="9"/>
        <v>0</v>
      </c>
      <c r="S114">
        <f t="shared" si="10"/>
        <v>1.5367896685583968</v>
      </c>
      <c r="T114">
        <f t="shared" si="11"/>
        <v>0</v>
      </c>
      <c r="U114">
        <f t="shared" si="12"/>
        <v>1.1397251355642724</v>
      </c>
      <c r="V114">
        <f t="shared" si="13"/>
        <v>0.39706453299412447</v>
      </c>
    </row>
    <row r="115" spans="1:22" x14ac:dyDescent="0.35">
      <c r="A115" s="22" t="s">
        <v>100</v>
      </c>
      <c r="B115" s="22" t="s">
        <v>421</v>
      </c>
      <c r="C115" s="22" t="s">
        <v>346</v>
      </c>
      <c r="D115" s="24">
        <v>0.76567499999999999</v>
      </c>
      <c r="E115" s="25" t="s">
        <v>623</v>
      </c>
      <c r="F115" s="26">
        <v>0.81535038176096053</v>
      </c>
      <c r="G115" s="27">
        <v>1947.0567116451737</v>
      </c>
      <c r="H115" s="28">
        <v>0.85</v>
      </c>
      <c r="I115" s="27">
        <v>2029.8</v>
      </c>
      <c r="J115">
        <f>VLOOKUP($A115,'Relevant Nodes'!$A$3:$J$177,7,FALSE)</f>
        <v>4</v>
      </c>
      <c r="K115">
        <f>VLOOKUP($A115,'Relevant Nodes'!$A$3:$J$177,6,FALSE)</f>
        <v>14</v>
      </c>
      <c r="L115">
        <f>VLOOKUP($A115,'Relevant Nodes'!$A$3:$J$177,4,FALSE)</f>
        <v>16</v>
      </c>
      <c r="M115" s="15">
        <f>VLOOKUP($K115,Sharing!$B$8:$G$34,6,FALSE)</f>
        <v>0.80161223811068671</v>
      </c>
      <c r="N115">
        <f>VLOOKUP($A115,'Relevant Nodes'!$A$3:$J$177,9,FALSE)</f>
        <v>7.3549869908164425</v>
      </c>
      <c r="O115">
        <f>VLOOKUP($A115,'Relevant Nodes'!$A$3:$J$177,10,FALSE)</f>
        <v>2.5008581124766303</v>
      </c>
      <c r="P115">
        <f t="shared" si="7"/>
        <v>5.895847582983353</v>
      </c>
      <c r="Q115">
        <f t="shared" si="8"/>
        <v>1.4591394078330895</v>
      </c>
      <c r="R115">
        <f t="shared" si="9"/>
        <v>0</v>
      </c>
      <c r="S115">
        <f t="shared" si="10"/>
        <v>5.9734425059338685</v>
      </c>
      <c r="T115">
        <f t="shared" si="11"/>
        <v>0</v>
      </c>
      <c r="U115">
        <f t="shared" si="12"/>
        <v>4.514303098100779</v>
      </c>
      <c r="V115">
        <f t="shared" si="13"/>
        <v>1.4591394078330895</v>
      </c>
    </row>
    <row r="116" spans="1:22" x14ac:dyDescent="0.35">
      <c r="A116" s="22" t="s">
        <v>100</v>
      </c>
      <c r="B116" s="22" t="s">
        <v>606</v>
      </c>
      <c r="C116" s="22" t="s">
        <v>239</v>
      </c>
      <c r="D116" s="24">
        <v>0.48814600000000002</v>
      </c>
      <c r="E116" s="30" t="s">
        <v>623</v>
      </c>
      <c r="F116" s="30">
        <v>0</v>
      </c>
      <c r="G116" s="30">
        <v>0</v>
      </c>
      <c r="H116" s="30">
        <v>0.7</v>
      </c>
      <c r="I116" s="31">
        <v>267.39999999999998</v>
      </c>
      <c r="J116">
        <f>VLOOKUP($A116,'Relevant Nodes'!$A$3:$J$177,7,FALSE)</f>
        <v>4</v>
      </c>
      <c r="K116">
        <f>VLOOKUP($A116,'Relevant Nodes'!$A$3:$J$177,6,FALSE)</f>
        <v>14</v>
      </c>
      <c r="L116">
        <f>VLOOKUP($A116,'Relevant Nodes'!$A$3:$J$177,4,FALSE)</f>
        <v>16</v>
      </c>
      <c r="M116" s="15">
        <f>VLOOKUP($K116,Sharing!$B$8:$G$34,6,FALSE)</f>
        <v>0.80161223811068671</v>
      </c>
      <c r="N116">
        <f>VLOOKUP($A116,'Relevant Nodes'!$A$3:$J$177,9,FALSE)</f>
        <v>7.3549869908164425</v>
      </c>
      <c r="O116">
        <f>VLOOKUP($A116,'Relevant Nodes'!$A$3:$J$177,10,FALSE)</f>
        <v>2.5008581124766303</v>
      </c>
      <c r="P116">
        <f t="shared" si="7"/>
        <v>5.895847582983353</v>
      </c>
      <c r="Q116">
        <f t="shared" si="8"/>
        <v>1.4591394078330895</v>
      </c>
      <c r="R116">
        <f t="shared" si="9"/>
        <v>0</v>
      </c>
      <c r="S116">
        <f t="shared" si="10"/>
        <v>4.3371738220760818</v>
      </c>
      <c r="T116">
        <f t="shared" si="11"/>
        <v>0</v>
      </c>
      <c r="U116">
        <f t="shared" si="12"/>
        <v>2.8780344142429919</v>
      </c>
      <c r="V116">
        <f t="shared" si="13"/>
        <v>1.4591394078330895</v>
      </c>
    </row>
    <row r="117" spans="1:22" x14ac:dyDescent="0.35">
      <c r="A117" s="22" t="s">
        <v>100</v>
      </c>
      <c r="B117" s="22" t="s">
        <v>598</v>
      </c>
      <c r="C117" s="22" t="s">
        <v>239</v>
      </c>
      <c r="D117" s="24">
        <v>0.50090199999999996</v>
      </c>
      <c r="E117" s="30" t="s">
        <v>623</v>
      </c>
      <c r="F117" s="30">
        <v>0</v>
      </c>
      <c r="G117" s="30">
        <v>0</v>
      </c>
      <c r="H117" s="30">
        <v>0.7</v>
      </c>
      <c r="I117" s="31">
        <v>127.39999999999999</v>
      </c>
      <c r="J117">
        <f>VLOOKUP($A117,'Relevant Nodes'!$A$3:$J$177,7,FALSE)</f>
        <v>4</v>
      </c>
      <c r="K117">
        <f>VLOOKUP($A117,'Relevant Nodes'!$A$3:$J$177,6,FALSE)</f>
        <v>14</v>
      </c>
      <c r="L117">
        <f>VLOOKUP($A117,'Relevant Nodes'!$A$3:$J$177,4,FALSE)</f>
        <v>16</v>
      </c>
      <c r="M117" s="15">
        <f>VLOOKUP($K117,Sharing!$B$8:$G$34,6,FALSE)</f>
        <v>0.80161223811068671</v>
      </c>
      <c r="N117">
        <f>VLOOKUP($A117,'Relevant Nodes'!$A$3:$J$177,9,FALSE)</f>
        <v>7.3549869908164425</v>
      </c>
      <c r="O117">
        <f>VLOOKUP($A117,'Relevant Nodes'!$A$3:$J$177,10,FALSE)</f>
        <v>2.5008581124766303</v>
      </c>
      <c r="P117">
        <f t="shared" si="7"/>
        <v>5.895847582983353</v>
      </c>
      <c r="Q117">
        <f t="shared" si="8"/>
        <v>1.4591394078330895</v>
      </c>
      <c r="R117">
        <f t="shared" si="9"/>
        <v>0</v>
      </c>
      <c r="S117">
        <f t="shared" si="10"/>
        <v>4.4123812538446163</v>
      </c>
      <c r="T117">
        <f t="shared" si="11"/>
        <v>0</v>
      </c>
      <c r="U117">
        <f t="shared" si="12"/>
        <v>2.9532418460115273</v>
      </c>
      <c r="V117">
        <f t="shared" si="13"/>
        <v>1.4591394078330895</v>
      </c>
    </row>
    <row r="118" spans="1:22" x14ac:dyDescent="0.35">
      <c r="A118" s="22" t="s">
        <v>100</v>
      </c>
      <c r="B118" s="22" t="s">
        <v>521</v>
      </c>
      <c r="C118" s="22" t="s">
        <v>239</v>
      </c>
      <c r="D118" s="24">
        <v>0.41651500000000002</v>
      </c>
      <c r="E118" s="25" t="s">
        <v>623</v>
      </c>
      <c r="F118" s="26">
        <v>0</v>
      </c>
      <c r="G118" s="27">
        <v>0</v>
      </c>
      <c r="H118" s="28">
        <v>0.7</v>
      </c>
      <c r="I118" s="27">
        <v>105</v>
      </c>
      <c r="J118">
        <f>VLOOKUP($A118,'Relevant Nodes'!$A$3:$J$177,7,FALSE)</f>
        <v>4</v>
      </c>
      <c r="K118">
        <f>VLOOKUP($A118,'Relevant Nodes'!$A$3:$J$177,6,FALSE)</f>
        <v>14</v>
      </c>
      <c r="L118">
        <f>VLOOKUP($A118,'Relevant Nodes'!$A$3:$J$177,4,FALSE)</f>
        <v>16</v>
      </c>
      <c r="M118" s="15">
        <f>VLOOKUP($K118,Sharing!$B$8:$G$34,6,FALSE)</f>
        <v>0.80161223811068671</v>
      </c>
      <c r="N118">
        <f>VLOOKUP($A118,'Relevant Nodes'!$A$3:$J$177,9,FALSE)</f>
        <v>7.3549869908164425</v>
      </c>
      <c r="O118">
        <f>VLOOKUP($A118,'Relevant Nodes'!$A$3:$J$177,10,FALSE)</f>
        <v>2.5008581124766303</v>
      </c>
      <c r="P118">
        <f t="shared" si="7"/>
        <v>5.895847582983353</v>
      </c>
      <c r="Q118">
        <f t="shared" si="8"/>
        <v>1.4591394078330895</v>
      </c>
      <c r="R118">
        <f t="shared" si="9"/>
        <v>0</v>
      </c>
      <c r="S118">
        <f t="shared" si="10"/>
        <v>3.9148483638594009</v>
      </c>
      <c r="T118">
        <f t="shared" si="11"/>
        <v>0</v>
      </c>
      <c r="U118">
        <f t="shared" si="12"/>
        <v>2.4557089560263115</v>
      </c>
      <c r="V118">
        <f t="shared" si="13"/>
        <v>1.4591394078330895</v>
      </c>
    </row>
    <row r="119" spans="1:22" x14ac:dyDescent="0.35">
      <c r="A119" s="22" t="s">
        <v>100</v>
      </c>
      <c r="B119" s="22" t="s">
        <v>261</v>
      </c>
      <c r="C119" s="22" t="s">
        <v>239</v>
      </c>
      <c r="D119" s="24">
        <v>0.46107799999999999</v>
      </c>
      <c r="E119" s="25" t="s">
        <v>623</v>
      </c>
      <c r="F119" s="26">
        <v>0</v>
      </c>
      <c r="G119" s="27">
        <v>0</v>
      </c>
      <c r="H119" s="28">
        <v>0.7</v>
      </c>
      <c r="I119" s="27">
        <v>62.999999999999993</v>
      </c>
      <c r="J119">
        <f>VLOOKUP($A119,'Relevant Nodes'!$A$3:$J$177,7,FALSE)</f>
        <v>4</v>
      </c>
      <c r="K119">
        <f>VLOOKUP($A119,'Relevant Nodes'!$A$3:$J$177,6,FALSE)</f>
        <v>14</v>
      </c>
      <c r="L119">
        <f>VLOOKUP($A119,'Relevant Nodes'!$A$3:$J$177,4,FALSE)</f>
        <v>16</v>
      </c>
      <c r="M119" s="15">
        <f>VLOOKUP($K119,Sharing!$B$8:$G$34,6,FALSE)</f>
        <v>0.80161223811068671</v>
      </c>
      <c r="N119">
        <f>VLOOKUP($A119,'Relevant Nodes'!$A$3:$J$177,9,FALSE)</f>
        <v>7.3549869908164425</v>
      </c>
      <c r="O119">
        <f>VLOOKUP($A119,'Relevant Nodes'!$A$3:$J$177,10,FALSE)</f>
        <v>2.5008581124766303</v>
      </c>
      <c r="P119">
        <f t="shared" si="7"/>
        <v>5.895847582983353</v>
      </c>
      <c r="Q119">
        <f t="shared" si="8"/>
        <v>1.4591394078330895</v>
      </c>
      <c r="R119">
        <f t="shared" si="9"/>
        <v>0</v>
      </c>
      <c r="S119">
        <f t="shared" si="10"/>
        <v>4.1775850196998885</v>
      </c>
      <c r="T119">
        <f t="shared" si="11"/>
        <v>0</v>
      </c>
      <c r="U119">
        <f t="shared" si="12"/>
        <v>2.7184456118667986</v>
      </c>
      <c r="V119">
        <f t="shared" si="13"/>
        <v>1.4591394078330895</v>
      </c>
    </row>
    <row r="120" spans="1:22" x14ac:dyDescent="0.35">
      <c r="A120" s="22" t="s">
        <v>101</v>
      </c>
      <c r="B120" s="22" t="s">
        <v>451</v>
      </c>
      <c r="C120" s="22" t="s">
        <v>330</v>
      </c>
      <c r="D120" s="24">
        <v>0.38663599999999998</v>
      </c>
      <c r="E120" s="25" t="s">
        <v>622</v>
      </c>
      <c r="F120" s="26">
        <v>0.81535038176096053</v>
      </c>
      <c r="G120" s="27">
        <v>24.460511452828815</v>
      </c>
      <c r="H120" s="28">
        <v>0.41958149359008617</v>
      </c>
      <c r="I120" s="27">
        <v>12.587444807702585</v>
      </c>
      <c r="J120">
        <f>VLOOKUP($A120,'Relevant Nodes'!$A$3:$J$177,7,FALSE)</f>
        <v>7</v>
      </c>
      <c r="K120">
        <f>VLOOKUP($A120,'Relevant Nodes'!$A$3:$J$177,6,FALSE)</f>
        <v>16</v>
      </c>
      <c r="L120">
        <f>VLOOKUP($A120,'Relevant Nodes'!$A$3:$J$177,4,FALSE)</f>
        <v>17</v>
      </c>
      <c r="M120" s="15">
        <f>VLOOKUP($K120,Sharing!$B$8:$G$34,6,FALSE)</f>
        <v>1</v>
      </c>
      <c r="N120">
        <f>VLOOKUP($A120,'Relevant Nodes'!$A$3:$J$177,9,FALSE)</f>
        <v>-0.51103417312041943</v>
      </c>
      <c r="O120">
        <f>VLOOKUP($A120,'Relevant Nodes'!$A$3:$J$177,10,FALSE)</f>
        <v>4.9545271107268869</v>
      </c>
      <c r="P120">
        <f t="shared" si="7"/>
        <v>-0.51103417312041943</v>
      </c>
      <c r="Q120">
        <f t="shared" si="8"/>
        <v>0</v>
      </c>
      <c r="R120">
        <f t="shared" si="9"/>
        <v>1</v>
      </c>
      <c r="S120">
        <f t="shared" si="10"/>
        <v>4.7569429021683005</v>
      </c>
      <c r="T120">
        <f t="shared" si="11"/>
        <v>4.9545271107268869</v>
      </c>
      <c r="U120">
        <f t="shared" si="12"/>
        <v>-0.19758420855858647</v>
      </c>
      <c r="V120">
        <f t="shared" si="13"/>
        <v>0</v>
      </c>
    </row>
    <row r="121" spans="1:22" x14ac:dyDescent="0.35">
      <c r="A121" s="22" t="s">
        <v>102</v>
      </c>
      <c r="B121" s="22" t="s">
        <v>422</v>
      </c>
      <c r="C121" s="22" t="s">
        <v>346</v>
      </c>
      <c r="D121" s="24">
        <v>0.73737900000000001</v>
      </c>
      <c r="E121" s="25" t="s">
        <v>623</v>
      </c>
      <c r="F121" s="26">
        <v>0.81535038176096053</v>
      </c>
      <c r="G121" s="27">
        <v>865.08675504837913</v>
      </c>
      <c r="H121" s="28">
        <v>0.85</v>
      </c>
      <c r="I121" s="27">
        <v>901.85</v>
      </c>
      <c r="J121">
        <f>VLOOKUP($A121,'Relevant Nodes'!$A$3:$J$177,7,FALSE)</f>
        <v>14</v>
      </c>
      <c r="K121">
        <f>VLOOKUP($A121,'Relevant Nodes'!$A$3:$J$177,6,FALSE)</f>
        <v>26</v>
      </c>
      <c r="L121">
        <f>VLOOKUP($A121,'Relevant Nodes'!$A$3:$J$177,4,FALSE)</f>
        <v>19</v>
      </c>
      <c r="M121" s="15">
        <f>VLOOKUP($K121,Sharing!$B$8:$G$34,6,FALSE)</f>
        <v>1</v>
      </c>
      <c r="N121">
        <f>VLOOKUP($A121,'Relevant Nodes'!$A$3:$J$177,9,FALSE)</f>
        <v>-4.9904221139931844</v>
      </c>
      <c r="O121">
        <f>VLOOKUP($A121,'Relevant Nodes'!$A$3:$J$177,10,FALSE)</f>
        <v>-0.6021606877422323</v>
      </c>
      <c r="P121">
        <f t="shared" si="7"/>
        <v>-4.9904221139931844</v>
      </c>
      <c r="Q121">
        <f t="shared" si="8"/>
        <v>0</v>
      </c>
      <c r="R121">
        <f t="shared" si="9"/>
        <v>0</v>
      </c>
      <c r="S121">
        <f t="shared" si="10"/>
        <v>-3.6798324679941805</v>
      </c>
      <c r="T121">
        <f t="shared" si="11"/>
        <v>0</v>
      </c>
      <c r="U121">
        <f t="shared" si="12"/>
        <v>-3.6798324679941805</v>
      </c>
      <c r="V121">
        <f t="shared" si="13"/>
        <v>0</v>
      </c>
    </row>
    <row r="122" spans="1:22" x14ac:dyDescent="0.35">
      <c r="A122" s="22" t="s">
        <v>103</v>
      </c>
      <c r="B122" s="22" t="s">
        <v>438</v>
      </c>
      <c r="C122" s="22" t="s">
        <v>346</v>
      </c>
      <c r="D122" s="24">
        <v>0.80393300000000001</v>
      </c>
      <c r="E122" s="25" t="s">
        <v>623</v>
      </c>
      <c r="F122" s="26">
        <v>0.81535038176096053</v>
      </c>
      <c r="G122" s="27">
        <v>815.35038176096054</v>
      </c>
      <c r="H122" s="28">
        <v>0.85</v>
      </c>
      <c r="I122" s="27">
        <v>850</v>
      </c>
      <c r="J122">
        <f>VLOOKUP($A122,'Relevant Nodes'!$A$3:$J$177,7,FALSE)</f>
        <v>2</v>
      </c>
      <c r="K122">
        <f>VLOOKUP($A122,'Relevant Nodes'!$A$3:$J$177,6,FALSE)</f>
        <v>10</v>
      </c>
      <c r="L122">
        <f>VLOOKUP($A122,'Relevant Nodes'!$A$3:$J$177,4,FALSE)</f>
        <v>10</v>
      </c>
      <c r="M122" s="15">
        <f>VLOOKUP($K122,Sharing!$B$8:$G$34,6,FALSE)</f>
        <v>0.46627992721572109</v>
      </c>
      <c r="N122">
        <f>VLOOKUP($A122,'Relevant Nodes'!$A$3:$J$177,9,FALSE)</f>
        <v>23.924649531449678</v>
      </c>
      <c r="O122">
        <f>VLOOKUP($A122,'Relevant Nodes'!$A$3:$J$177,10,FALSE)</f>
        <v>3.3217944221965774</v>
      </c>
      <c r="P122">
        <f t="shared" si="7"/>
        <v>11.155583842185992</v>
      </c>
      <c r="Q122">
        <f t="shared" si="8"/>
        <v>12.769065689263686</v>
      </c>
      <c r="R122">
        <f t="shared" si="9"/>
        <v>0</v>
      </c>
      <c r="S122">
        <f t="shared" si="10"/>
        <v>21.737407674263796</v>
      </c>
      <c r="T122">
        <f t="shared" si="11"/>
        <v>0</v>
      </c>
      <c r="U122">
        <f t="shared" si="12"/>
        <v>8.9683419850001105</v>
      </c>
      <c r="V122">
        <f t="shared" si="13"/>
        <v>12.769065689263686</v>
      </c>
    </row>
    <row r="123" spans="1:22" x14ac:dyDescent="0.35">
      <c r="A123" s="22" t="s">
        <v>104</v>
      </c>
      <c r="B123" s="22" t="s">
        <v>440</v>
      </c>
      <c r="C123" s="22" t="s">
        <v>330</v>
      </c>
      <c r="D123" s="24">
        <v>0.68580399999999997</v>
      </c>
      <c r="E123" s="25" t="s">
        <v>622</v>
      </c>
      <c r="F123" s="26">
        <v>0.81535038176096053</v>
      </c>
      <c r="G123" s="27">
        <v>1033.864284072898</v>
      </c>
      <c r="H123" s="28">
        <v>0.41958149359008617</v>
      </c>
      <c r="I123" s="27">
        <v>532.02933387222924</v>
      </c>
      <c r="J123">
        <f>VLOOKUP($A123,'Relevant Nodes'!$A$3:$J$177,7,FALSE)</f>
        <v>5</v>
      </c>
      <c r="K123">
        <f>VLOOKUP($A123,'Relevant Nodes'!$A$3:$J$177,6,FALSE)</f>
        <v>15</v>
      </c>
      <c r="L123">
        <f>VLOOKUP($A123,'Relevant Nodes'!$A$3:$J$177,4,FALSE)</f>
        <v>18</v>
      </c>
      <c r="M123" s="15">
        <f>VLOOKUP($K123,Sharing!$B$8:$G$34,6,FALSE)</f>
        <v>0.82999295887309366</v>
      </c>
      <c r="N123">
        <f>VLOOKUP($A123,'Relevant Nodes'!$A$3:$J$177,9,FALSE)</f>
        <v>2.1790948142879176</v>
      </c>
      <c r="O123">
        <f>VLOOKUP($A123,'Relevant Nodes'!$A$3:$J$177,10,FALSE)</f>
        <v>4.4760759131961034</v>
      </c>
      <c r="P123">
        <f t="shared" si="7"/>
        <v>1.8086333525758433</v>
      </c>
      <c r="Q123">
        <f t="shared" si="8"/>
        <v>0.37046146171207428</v>
      </c>
      <c r="R123">
        <f t="shared" si="9"/>
        <v>1</v>
      </c>
      <c r="S123">
        <f t="shared" si="10"/>
        <v>5.9705078532140146</v>
      </c>
      <c r="T123">
        <f t="shared" si="11"/>
        <v>4.4760759131961034</v>
      </c>
      <c r="U123">
        <f t="shared" si="12"/>
        <v>1.2403679877299236</v>
      </c>
      <c r="V123">
        <f t="shared" si="13"/>
        <v>0.25406395228798739</v>
      </c>
    </row>
    <row r="124" spans="1:22" x14ac:dyDescent="0.35">
      <c r="A124" s="22" t="s">
        <v>105</v>
      </c>
      <c r="B124" s="22" t="s">
        <v>549</v>
      </c>
      <c r="C124" s="22" t="s">
        <v>330</v>
      </c>
      <c r="D124" s="24">
        <v>0.17477100000000001</v>
      </c>
      <c r="E124" s="25" t="s">
        <v>622</v>
      </c>
      <c r="F124" s="26">
        <v>0.81535038176096053</v>
      </c>
      <c r="G124" s="27">
        <v>126.37930917294888</v>
      </c>
      <c r="H124" s="28">
        <v>0.41958149359008617</v>
      </c>
      <c r="I124" s="27">
        <v>65.035131506463358</v>
      </c>
      <c r="J124">
        <f>VLOOKUP($A124,'Relevant Nodes'!$A$3:$J$177,7,FALSE)</f>
        <v>4</v>
      </c>
      <c r="K124">
        <f>VLOOKUP($A124,'Relevant Nodes'!$A$3:$J$177,6,FALSE)</f>
        <v>14</v>
      </c>
      <c r="L124">
        <f>VLOOKUP($A124,'Relevant Nodes'!$A$3:$J$177,4,FALSE)</f>
        <v>16</v>
      </c>
      <c r="M124" s="15">
        <f>VLOOKUP($K124,Sharing!$B$8:$G$34,6,FALSE)</f>
        <v>0.80161223811068671</v>
      </c>
      <c r="N124">
        <f>VLOOKUP($A124,'Relevant Nodes'!$A$3:$J$177,9,FALSE)</f>
        <v>8.9691226647758917</v>
      </c>
      <c r="O124">
        <f>VLOOKUP($A124,'Relevant Nodes'!$A$3:$J$177,10,FALSE)</f>
        <v>2.6036590284354402</v>
      </c>
      <c r="P124">
        <f t="shared" si="7"/>
        <v>7.1897584932002889</v>
      </c>
      <c r="Q124">
        <f t="shared" si="8"/>
        <v>1.7793641715756028</v>
      </c>
      <c r="R124">
        <f t="shared" si="9"/>
        <v>1</v>
      </c>
      <c r="S124">
        <f t="shared" si="10"/>
        <v>4.1712015656809873</v>
      </c>
      <c r="T124">
        <f t="shared" si="11"/>
        <v>2.6036590284354402</v>
      </c>
      <c r="U124">
        <f t="shared" si="12"/>
        <v>1.2565612816151077</v>
      </c>
      <c r="V124">
        <f t="shared" si="13"/>
        <v>0.31098125563043971</v>
      </c>
    </row>
    <row r="125" spans="1:22" x14ac:dyDescent="0.35">
      <c r="A125" s="22" t="s">
        <v>106</v>
      </c>
      <c r="B125" s="22" t="s">
        <v>447</v>
      </c>
      <c r="C125" s="22" t="s">
        <v>248</v>
      </c>
      <c r="D125" s="24">
        <v>0.60442600000000002</v>
      </c>
      <c r="E125" s="25" t="s">
        <v>623</v>
      </c>
      <c r="F125" s="26">
        <v>0.81535038176096053</v>
      </c>
      <c r="G125" s="27">
        <v>16.307007635219211</v>
      </c>
      <c r="H125" s="28">
        <v>0.41958149359008617</v>
      </c>
      <c r="I125" s="27">
        <v>8.3916298718017241</v>
      </c>
      <c r="J125">
        <f>VLOOKUP($A125,'Relevant Nodes'!$A$3:$J$177,7,FALSE)</f>
        <v>1</v>
      </c>
      <c r="K125">
        <f>VLOOKUP($A125,'Relevant Nodes'!$A$3:$J$177,6,FALSE)</f>
        <v>3</v>
      </c>
      <c r="L125">
        <f>VLOOKUP($A125,'Relevant Nodes'!$A$3:$J$177,4,FALSE)</f>
        <v>4</v>
      </c>
      <c r="M125" s="15">
        <f>VLOOKUP($K125,Sharing!$B$8:$G$34,6,FALSE)</f>
        <v>0.50129966934689707</v>
      </c>
      <c r="N125">
        <f>VLOOKUP($A125,'Relevant Nodes'!$A$3:$J$177,9,FALSE)</f>
        <v>34.495005810849506</v>
      </c>
      <c r="O125">
        <f>VLOOKUP($A125,'Relevant Nodes'!$A$3:$J$177,10,FALSE)</f>
        <v>3.5655538351766913</v>
      </c>
      <c r="P125">
        <f t="shared" si="7"/>
        <v>17.292335007098149</v>
      </c>
      <c r="Q125">
        <f t="shared" si="8"/>
        <v>17.202670803751356</v>
      </c>
      <c r="R125">
        <f t="shared" si="9"/>
        <v>0</v>
      </c>
      <c r="S125">
        <f t="shared" si="10"/>
        <v>27.654607682751664</v>
      </c>
      <c r="T125">
        <f t="shared" si="11"/>
        <v>0</v>
      </c>
      <c r="U125">
        <f t="shared" si="12"/>
        <v>10.451936879000307</v>
      </c>
      <c r="V125">
        <f t="shared" si="13"/>
        <v>17.202670803751356</v>
      </c>
    </row>
    <row r="126" spans="1:22" x14ac:dyDescent="0.35">
      <c r="A126" s="22" t="s">
        <v>107</v>
      </c>
      <c r="B126" s="22" t="s">
        <v>453</v>
      </c>
      <c r="C126" s="22" t="s">
        <v>221</v>
      </c>
      <c r="D126" s="24">
        <v>0.50946999999999998</v>
      </c>
      <c r="E126" s="25" t="s">
        <v>622</v>
      </c>
      <c r="F126" s="26">
        <v>0.81535038176096053</v>
      </c>
      <c r="G126" s="27">
        <v>728.10789091253775</v>
      </c>
      <c r="H126" s="28">
        <v>0.41958149359008617</v>
      </c>
      <c r="I126" s="27">
        <v>374.68627377594697</v>
      </c>
      <c r="J126">
        <f>VLOOKUP($A126,'Relevant Nodes'!$A$3:$J$177,7,FALSE)</f>
        <v>5</v>
      </c>
      <c r="K126">
        <f>VLOOKUP($A126,'Relevant Nodes'!$A$3:$J$177,6,FALSE)</f>
        <v>16</v>
      </c>
      <c r="L126">
        <f>VLOOKUP($A126,'Relevant Nodes'!$A$3:$J$177,4,FALSE)</f>
        <v>18</v>
      </c>
      <c r="M126" s="15">
        <f>VLOOKUP($K126,Sharing!$B$8:$G$34,6,FALSE)</f>
        <v>1</v>
      </c>
      <c r="N126">
        <f>VLOOKUP($A126,'Relevant Nodes'!$A$3:$J$177,9,FALSE)</f>
        <v>1.2465141636691202</v>
      </c>
      <c r="O126">
        <f>VLOOKUP($A126,'Relevant Nodes'!$A$3:$J$177,10,FALSE)</f>
        <v>4.3015351524607217</v>
      </c>
      <c r="P126">
        <f t="shared" si="7"/>
        <v>1.2465141636691202</v>
      </c>
      <c r="Q126">
        <f t="shared" si="8"/>
        <v>0</v>
      </c>
      <c r="R126">
        <f t="shared" si="9"/>
        <v>1</v>
      </c>
      <c r="S126">
        <f t="shared" si="10"/>
        <v>4.9365967234252288</v>
      </c>
      <c r="T126">
        <f t="shared" si="11"/>
        <v>4.3015351524607217</v>
      </c>
      <c r="U126">
        <f t="shared" si="12"/>
        <v>0.63506157096450666</v>
      </c>
      <c r="V126">
        <f t="shared" si="13"/>
        <v>0</v>
      </c>
    </row>
    <row r="127" spans="1:22" x14ac:dyDescent="0.35">
      <c r="A127" s="22" t="s">
        <v>107</v>
      </c>
      <c r="B127" s="22" t="s">
        <v>452</v>
      </c>
      <c r="C127" s="22" t="s">
        <v>221</v>
      </c>
      <c r="D127" s="24">
        <v>0.35890699999999998</v>
      </c>
      <c r="E127" s="25" t="s">
        <v>622</v>
      </c>
      <c r="F127" s="26">
        <v>0.81535038176096053</v>
      </c>
      <c r="G127" s="27">
        <v>615.58953822952515</v>
      </c>
      <c r="H127" s="28">
        <v>0.41958149359008617</v>
      </c>
      <c r="I127" s="27">
        <v>316.78402766051505</v>
      </c>
      <c r="J127">
        <f>VLOOKUP($A127,'Relevant Nodes'!$A$3:$J$177,7,FALSE)</f>
        <v>5</v>
      </c>
      <c r="K127">
        <f>VLOOKUP($A127,'Relevant Nodes'!$A$3:$J$177,6,FALSE)</f>
        <v>16</v>
      </c>
      <c r="L127">
        <f>VLOOKUP($A127,'Relevant Nodes'!$A$3:$J$177,4,FALSE)</f>
        <v>18</v>
      </c>
      <c r="M127" s="15">
        <f>VLOOKUP($K127,Sharing!$B$8:$G$34,6,FALSE)</f>
        <v>1</v>
      </c>
      <c r="N127">
        <f>VLOOKUP($A127,'Relevant Nodes'!$A$3:$J$177,9,FALSE)</f>
        <v>1.2465141636691202</v>
      </c>
      <c r="O127">
        <f>VLOOKUP($A127,'Relevant Nodes'!$A$3:$J$177,10,FALSE)</f>
        <v>4.3015351524607217</v>
      </c>
      <c r="P127">
        <f t="shared" si="7"/>
        <v>1.2465141636691202</v>
      </c>
      <c r="Q127">
        <f t="shared" si="8"/>
        <v>0</v>
      </c>
      <c r="R127">
        <f t="shared" si="9"/>
        <v>1</v>
      </c>
      <c r="S127">
        <f t="shared" si="10"/>
        <v>4.7489178114007142</v>
      </c>
      <c r="T127">
        <f t="shared" si="11"/>
        <v>4.3015351524607217</v>
      </c>
      <c r="U127">
        <f t="shared" si="12"/>
        <v>0.44738265893999291</v>
      </c>
      <c r="V127">
        <f t="shared" si="13"/>
        <v>0</v>
      </c>
    </row>
    <row r="128" spans="1:22" x14ac:dyDescent="0.35">
      <c r="A128" s="22" t="s">
        <v>108</v>
      </c>
      <c r="B128" s="22" t="s">
        <v>457</v>
      </c>
      <c r="C128" s="22" t="s">
        <v>252</v>
      </c>
      <c r="D128" s="24">
        <v>0.102893</v>
      </c>
      <c r="E128" s="25" t="s">
        <v>622</v>
      </c>
      <c r="F128" s="26">
        <v>0.81535038176096053</v>
      </c>
      <c r="G128" s="27">
        <v>40.685984049871927</v>
      </c>
      <c r="H128" s="28">
        <v>0.5</v>
      </c>
      <c r="I128" s="27">
        <v>24.95</v>
      </c>
      <c r="J128">
        <f>VLOOKUP($A128,'Relevant Nodes'!$A$3:$J$177,7,FALSE)</f>
        <v>11</v>
      </c>
      <c r="K128">
        <f>VLOOKUP($A128,'Relevant Nodes'!$A$3:$J$177,6,FALSE)</f>
        <v>24</v>
      </c>
      <c r="L128">
        <f>VLOOKUP($A128,'Relevant Nodes'!$A$3:$J$177,4,FALSE)</f>
        <v>21</v>
      </c>
      <c r="M128" s="15">
        <f>VLOOKUP($K128,Sharing!$B$8:$G$34,6,FALSE)</f>
        <v>1</v>
      </c>
      <c r="N128">
        <f>VLOOKUP($A128,'Relevant Nodes'!$A$3:$J$177,9,FALSE)</f>
        <v>3.2241439873943802</v>
      </c>
      <c r="O128">
        <f>VLOOKUP($A128,'Relevant Nodes'!$A$3:$J$177,10,FALSE)</f>
        <v>-4.9186763693687263</v>
      </c>
      <c r="P128">
        <f t="shared" si="7"/>
        <v>3.2241439873943802</v>
      </c>
      <c r="Q128">
        <f t="shared" si="8"/>
        <v>0</v>
      </c>
      <c r="R128">
        <f t="shared" si="9"/>
        <v>1</v>
      </c>
      <c r="S128">
        <f t="shared" si="10"/>
        <v>-4.5869345220737561</v>
      </c>
      <c r="T128">
        <f t="shared" si="11"/>
        <v>-4.9186763693687263</v>
      </c>
      <c r="U128">
        <f t="shared" si="12"/>
        <v>0.33174184729496997</v>
      </c>
      <c r="V128">
        <f t="shared" si="13"/>
        <v>0</v>
      </c>
    </row>
    <row r="129" spans="1:22" x14ac:dyDescent="0.35">
      <c r="A129" s="22" t="s">
        <v>110</v>
      </c>
      <c r="B129" s="22" t="s">
        <v>461</v>
      </c>
      <c r="C129" s="22" t="s">
        <v>237</v>
      </c>
      <c r="D129" s="24">
        <v>0.31314500000000001</v>
      </c>
      <c r="E129" s="25" t="s">
        <v>623</v>
      </c>
      <c r="F129" s="26">
        <v>0</v>
      </c>
      <c r="G129" s="27">
        <v>0</v>
      </c>
      <c r="H129" s="28">
        <v>0.7</v>
      </c>
      <c r="I129" s="27">
        <v>159.6</v>
      </c>
      <c r="J129">
        <f>VLOOKUP($A129,'Relevant Nodes'!$A$3:$J$177,7,FALSE)</f>
        <v>2</v>
      </c>
      <c r="K129">
        <f>VLOOKUP($A129,'Relevant Nodes'!$A$3:$J$177,6,FALSE)</f>
        <v>10</v>
      </c>
      <c r="L129">
        <f>VLOOKUP($A129,'Relevant Nodes'!$A$3:$J$177,4,FALSE)</f>
        <v>12</v>
      </c>
      <c r="M129" s="15">
        <f>VLOOKUP($K129,Sharing!$B$8:$G$34,6,FALSE)</f>
        <v>0.46627992721572109</v>
      </c>
      <c r="N129">
        <f>VLOOKUP($A129,'Relevant Nodes'!$A$3:$J$177,9,FALSE)</f>
        <v>22.396965191968452</v>
      </c>
      <c r="O129">
        <f>VLOOKUP($A129,'Relevant Nodes'!$A$3:$J$177,10,FALSE)</f>
        <v>2.9918189868377469</v>
      </c>
      <c r="P129">
        <f t="shared" si="7"/>
        <v>10.443255299564088</v>
      </c>
      <c r="Q129">
        <f t="shared" si="8"/>
        <v>11.953709892404364</v>
      </c>
      <c r="R129">
        <f t="shared" si="9"/>
        <v>0</v>
      </c>
      <c r="S129">
        <f t="shared" si="10"/>
        <v>15.22396307318636</v>
      </c>
      <c r="T129">
        <f t="shared" si="11"/>
        <v>0</v>
      </c>
      <c r="U129">
        <f t="shared" si="12"/>
        <v>3.2702531807819963</v>
      </c>
      <c r="V129">
        <f t="shared" si="13"/>
        <v>11.953709892404364</v>
      </c>
    </row>
    <row r="130" spans="1:22" x14ac:dyDescent="0.35">
      <c r="A130" s="22" t="s">
        <v>111</v>
      </c>
      <c r="B130" s="22" t="s">
        <v>462</v>
      </c>
      <c r="C130" s="22" t="s">
        <v>241</v>
      </c>
      <c r="D130" s="24">
        <v>5.1879999999999999E-3</v>
      </c>
      <c r="E130" s="25" t="s">
        <v>622</v>
      </c>
      <c r="F130" s="26">
        <v>0.81535038176096053</v>
      </c>
      <c r="G130" s="27">
        <v>489.21022905657634</v>
      </c>
      <c r="H130" s="28">
        <v>0</v>
      </c>
      <c r="I130" s="27">
        <v>0</v>
      </c>
      <c r="J130">
        <f>VLOOKUP($A130,'Relevant Nodes'!$A$3:$J$177,7,FALSE)</f>
        <v>5</v>
      </c>
      <c r="K130">
        <f>VLOOKUP($A130,'Relevant Nodes'!$A$3:$J$177,6,FALSE)</f>
        <v>15</v>
      </c>
      <c r="L130">
        <f>VLOOKUP($A130,'Relevant Nodes'!$A$3:$J$177,4,FALSE)</f>
        <v>18</v>
      </c>
      <c r="M130" s="15">
        <f>VLOOKUP($K130,Sharing!$B$8:$G$34,6,FALSE)</f>
        <v>0.82999295887309366</v>
      </c>
      <c r="N130">
        <f>VLOOKUP($A130,'Relevant Nodes'!$A$3:$J$177,9,FALSE)</f>
        <v>2.2418621605244566</v>
      </c>
      <c r="O130">
        <f>VLOOKUP($A130,'Relevant Nodes'!$A$3:$J$177,10,FALSE)</f>
        <v>4.4877229581780345</v>
      </c>
      <c r="P130">
        <f t="shared" si="7"/>
        <v>1.8607298079993202</v>
      </c>
      <c r="Q130">
        <f t="shared" si="8"/>
        <v>0.38113235252513644</v>
      </c>
      <c r="R130">
        <f t="shared" si="9"/>
        <v>1</v>
      </c>
      <c r="S130">
        <f t="shared" si="10"/>
        <v>4.4993537390668354</v>
      </c>
      <c r="T130">
        <f t="shared" si="11"/>
        <v>4.4877229581780345</v>
      </c>
      <c r="U130">
        <f t="shared" si="12"/>
        <v>9.6534662439004722E-3</v>
      </c>
      <c r="V130">
        <f t="shared" si="13"/>
        <v>1.9773146449004078E-3</v>
      </c>
    </row>
    <row r="131" spans="1:22" x14ac:dyDescent="0.35">
      <c r="A131" s="22" t="s">
        <v>111</v>
      </c>
      <c r="B131" s="22" t="s">
        <v>430</v>
      </c>
      <c r="C131" s="22" t="s">
        <v>239</v>
      </c>
      <c r="D131" s="24">
        <v>0.48320400000000002</v>
      </c>
      <c r="E131" s="25" t="s">
        <v>623</v>
      </c>
      <c r="F131" s="26">
        <v>0</v>
      </c>
      <c r="G131" s="27">
        <v>0</v>
      </c>
      <c r="H131" s="28">
        <v>0.7</v>
      </c>
      <c r="I131" s="27">
        <v>308</v>
      </c>
      <c r="J131">
        <f>VLOOKUP($A131,'Relevant Nodes'!$A$3:$J$177,7,FALSE)</f>
        <v>5</v>
      </c>
      <c r="K131">
        <f>VLOOKUP($A131,'Relevant Nodes'!$A$3:$J$177,6,FALSE)</f>
        <v>15</v>
      </c>
      <c r="L131">
        <f>VLOOKUP($A131,'Relevant Nodes'!$A$3:$J$177,4,FALSE)</f>
        <v>18</v>
      </c>
      <c r="M131" s="15">
        <f>VLOOKUP($K131,Sharing!$B$8:$G$34,6,FALSE)</f>
        <v>0.82999295887309366</v>
      </c>
      <c r="N131">
        <f>VLOOKUP($A131,'Relevant Nodes'!$A$3:$J$177,9,FALSE)</f>
        <v>2.2418621605244566</v>
      </c>
      <c r="O131">
        <f>VLOOKUP($A131,'Relevant Nodes'!$A$3:$J$177,10,FALSE)</f>
        <v>4.4877229581780345</v>
      </c>
      <c r="P131">
        <f t="shared" si="7"/>
        <v>1.8607298079993202</v>
      </c>
      <c r="Q131">
        <f t="shared" si="8"/>
        <v>0.38113235252513644</v>
      </c>
      <c r="R131">
        <f t="shared" si="9"/>
        <v>0</v>
      </c>
      <c r="S131">
        <f t="shared" si="10"/>
        <v>1.2802444386696399</v>
      </c>
      <c r="T131">
        <f t="shared" si="11"/>
        <v>0</v>
      </c>
      <c r="U131">
        <f t="shared" si="12"/>
        <v>0.89911208614450355</v>
      </c>
      <c r="V131">
        <f t="shared" si="13"/>
        <v>0.38113235252513644</v>
      </c>
    </row>
    <row r="132" spans="1:22" x14ac:dyDescent="0.35">
      <c r="A132" s="22" t="s">
        <v>111</v>
      </c>
      <c r="B132" s="22" t="s">
        <v>427</v>
      </c>
      <c r="C132" s="22" t="s">
        <v>239</v>
      </c>
      <c r="D132" s="24">
        <v>0.48320400000000002</v>
      </c>
      <c r="E132" s="25" t="s">
        <v>623</v>
      </c>
      <c r="F132" s="26">
        <v>0</v>
      </c>
      <c r="G132" s="27">
        <v>0</v>
      </c>
      <c r="H132" s="28">
        <v>0.7</v>
      </c>
      <c r="I132" s="27">
        <v>280</v>
      </c>
      <c r="J132">
        <f>VLOOKUP($A132,'Relevant Nodes'!$A$3:$J$177,7,FALSE)</f>
        <v>5</v>
      </c>
      <c r="K132">
        <f>VLOOKUP($A132,'Relevant Nodes'!$A$3:$J$177,6,FALSE)</f>
        <v>15</v>
      </c>
      <c r="L132">
        <f>VLOOKUP($A132,'Relevant Nodes'!$A$3:$J$177,4,FALSE)</f>
        <v>18</v>
      </c>
      <c r="M132" s="15">
        <f>VLOOKUP($K132,Sharing!$B$8:$G$34,6,FALSE)</f>
        <v>0.82999295887309366</v>
      </c>
      <c r="N132">
        <f>VLOOKUP($A132,'Relevant Nodes'!$A$3:$J$177,9,FALSE)</f>
        <v>2.2418621605244566</v>
      </c>
      <c r="O132">
        <f>VLOOKUP($A132,'Relevant Nodes'!$A$3:$J$177,10,FALSE)</f>
        <v>4.4877229581780345</v>
      </c>
      <c r="P132">
        <f t="shared" si="7"/>
        <v>1.8607298079993202</v>
      </c>
      <c r="Q132">
        <f t="shared" si="8"/>
        <v>0.38113235252513644</v>
      </c>
      <c r="R132">
        <f t="shared" si="9"/>
        <v>0</v>
      </c>
      <c r="S132">
        <f t="shared" si="10"/>
        <v>1.2802444386696399</v>
      </c>
      <c r="T132">
        <f t="shared" si="11"/>
        <v>0</v>
      </c>
      <c r="U132">
        <f t="shared" si="12"/>
        <v>0.89911208614450355</v>
      </c>
      <c r="V132">
        <f t="shared" si="13"/>
        <v>0.38113235252513644</v>
      </c>
    </row>
    <row r="133" spans="1:22" x14ac:dyDescent="0.35">
      <c r="A133" s="22" t="s">
        <v>111</v>
      </c>
      <c r="B133" s="22" t="s">
        <v>428</v>
      </c>
      <c r="C133" s="22" t="s">
        <v>239</v>
      </c>
      <c r="D133" s="24">
        <v>0.45377899999999999</v>
      </c>
      <c r="E133" s="25" t="s">
        <v>623</v>
      </c>
      <c r="F133" s="26">
        <v>0</v>
      </c>
      <c r="G133" s="27">
        <v>0</v>
      </c>
      <c r="H133" s="28">
        <v>0.7</v>
      </c>
      <c r="I133" s="27">
        <v>280</v>
      </c>
      <c r="J133">
        <f>VLOOKUP($A133,'Relevant Nodes'!$A$3:$J$177,7,FALSE)</f>
        <v>5</v>
      </c>
      <c r="K133">
        <f>VLOOKUP($A133,'Relevant Nodes'!$A$3:$J$177,6,FALSE)</f>
        <v>15</v>
      </c>
      <c r="L133">
        <f>VLOOKUP($A133,'Relevant Nodes'!$A$3:$J$177,4,FALSE)</f>
        <v>18</v>
      </c>
      <c r="M133" s="15">
        <f>VLOOKUP($K133,Sharing!$B$8:$G$34,6,FALSE)</f>
        <v>0.82999295887309366</v>
      </c>
      <c r="N133">
        <f>VLOOKUP($A133,'Relevant Nodes'!$A$3:$J$177,9,FALSE)</f>
        <v>2.2418621605244566</v>
      </c>
      <c r="O133">
        <f>VLOOKUP($A133,'Relevant Nodes'!$A$3:$J$177,10,FALSE)</f>
        <v>4.4877229581780345</v>
      </c>
      <c r="P133">
        <f t="shared" ref="P133:P196" si="14">+N133*M133</f>
        <v>1.8607298079993202</v>
      </c>
      <c r="Q133">
        <f t="shared" ref="Q133:Q196" si="15">+N133-P133</f>
        <v>0.38113235252513644</v>
      </c>
      <c r="R133">
        <f t="shared" ref="R133:R196" si="16">IF(E133="Low Carbon",0,1)</f>
        <v>0</v>
      </c>
      <c r="S133">
        <f t="shared" ref="S133:S196" si="17">+(R133*O133)+(D133*P133)+(IF(E133="Low Carbon",1,D133)*Q133)</f>
        <v>1.2254924640692599</v>
      </c>
      <c r="T133">
        <f t="shared" ref="T133:T196" si="18">+(R133*O133)</f>
        <v>0</v>
      </c>
      <c r="U133">
        <f t="shared" ref="U133:U196" si="19">+(D133*P133)</f>
        <v>0.84436011154412349</v>
      </c>
      <c r="V133">
        <f t="shared" ref="V133:V196" si="20">IF(E133="Low Carbon",1,D133)*Q133</f>
        <v>0.38113235252513644</v>
      </c>
    </row>
    <row r="134" spans="1:22" x14ac:dyDescent="0.35">
      <c r="A134" s="22" t="s">
        <v>111</v>
      </c>
      <c r="B134" s="22" t="s">
        <v>429</v>
      </c>
      <c r="C134" s="22" t="s">
        <v>239</v>
      </c>
      <c r="D134" s="24">
        <v>0.48320400000000002</v>
      </c>
      <c r="E134" s="25" t="s">
        <v>623</v>
      </c>
      <c r="F134" s="26">
        <v>0</v>
      </c>
      <c r="G134" s="27">
        <v>0</v>
      </c>
      <c r="H134" s="28">
        <v>0.7</v>
      </c>
      <c r="I134" s="27">
        <v>280</v>
      </c>
      <c r="J134">
        <f>VLOOKUP($A134,'Relevant Nodes'!$A$3:$J$177,7,FALSE)</f>
        <v>5</v>
      </c>
      <c r="K134">
        <f>VLOOKUP($A134,'Relevant Nodes'!$A$3:$J$177,6,FALSE)</f>
        <v>15</v>
      </c>
      <c r="L134">
        <f>VLOOKUP($A134,'Relevant Nodes'!$A$3:$J$177,4,FALSE)</f>
        <v>18</v>
      </c>
      <c r="M134" s="15">
        <f>VLOOKUP($K134,Sharing!$B$8:$G$34,6,FALSE)</f>
        <v>0.82999295887309366</v>
      </c>
      <c r="N134">
        <f>VLOOKUP($A134,'Relevant Nodes'!$A$3:$J$177,9,FALSE)</f>
        <v>2.2418621605244566</v>
      </c>
      <c r="O134">
        <f>VLOOKUP($A134,'Relevant Nodes'!$A$3:$J$177,10,FALSE)</f>
        <v>4.4877229581780345</v>
      </c>
      <c r="P134">
        <f t="shared" si="14"/>
        <v>1.8607298079993202</v>
      </c>
      <c r="Q134">
        <f t="shared" si="15"/>
        <v>0.38113235252513644</v>
      </c>
      <c r="R134">
        <f t="shared" si="16"/>
        <v>0</v>
      </c>
      <c r="S134">
        <f t="shared" si="17"/>
        <v>1.2802444386696399</v>
      </c>
      <c r="T134">
        <f t="shared" si="18"/>
        <v>0</v>
      </c>
      <c r="U134">
        <f t="shared" si="19"/>
        <v>0.89911208614450355</v>
      </c>
      <c r="V134">
        <f t="shared" si="20"/>
        <v>0.38113235252513644</v>
      </c>
    </row>
    <row r="135" spans="1:22" x14ac:dyDescent="0.35">
      <c r="A135" s="22" t="s">
        <v>112</v>
      </c>
      <c r="B135" s="22" t="s">
        <v>324</v>
      </c>
      <c r="C135" s="22" t="s">
        <v>221</v>
      </c>
      <c r="D135" s="24">
        <v>0.65290999999999999</v>
      </c>
      <c r="E135" s="25" t="s">
        <v>622</v>
      </c>
      <c r="F135" s="26">
        <v>0.81535038176096053</v>
      </c>
      <c r="G135" s="27">
        <v>656.35705731757321</v>
      </c>
      <c r="H135" s="28">
        <v>0.41958149359008617</v>
      </c>
      <c r="I135" s="27">
        <v>337.76310234001937</v>
      </c>
      <c r="J135">
        <f>VLOOKUP($A135,'Relevant Nodes'!$A$3:$J$177,7,FALSE)</f>
        <v>11</v>
      </c>
      <c r="K135">
        <f>VLOOKUP($A135,'Relevant Nodes'!$A$3:$J$177,6,FALSE)</f>
        <v>24</v>
      </c>
      <c r="L135">
        <f>VLOOKUP($A135,'Relevant Nodes'!$A$3:$J$177,4,FALSE)</f>
        <v>21</v>
      </c>
      <c r="M135" s="15">
        <f>VLOOKUP($K135,Sharing!$B$8:$G$34,6,FALSE)</f>
        <v>1</v>
      </c>
      <c r="N135">
        <f>VLOOKUP($A135,'Relevant Nodes'!$A$3:$J$177,9,FALSE)</f>
        <v>2.956853315861109</v>
      </c>
      <c r="O135">
        <f>VLOOKUP($A135,'Relevant Nodes'!$A$3:$J$177,10,FALSE)</f>
        <v>-4.1771811976432582</v>
      </c>
      <c r="P135">
        <f t="shared" si="14"/>
        <v>2.956853315861109</v>
      </c>
      <c r="Q135">
        <f t="shared" si="15"/>
        <v>0</v>
      </c>
      <c r="R135">
        <f t="shared" si="16"/>
        <v>1</v>
      </c>
      <c r="S135">
        <f t="shared" si="17"/>
        <v>-2.2466220991843815</v>
      </c>
      <c r="T135">
        <f t="shared" si="18"/>
        <v>-4.1771811976432582</v>
      </c>
      <c r="U135">
        <f t="shared" si="19"/>
        <v>1.9305590984588767</v>
      </c>
      <c r="V135">
        <f t="shared" si="20"/>
        <v>0</v>
      </c>
    </row>
    <row r="136" spans="1:22" x14ac:dyDescent="0.35">
      <c r="A136" s="22" t="s">
        <v>113</v>
      </c>
      <c r="B136" s="22" t="s">
        <v>463</v>
      </c>
      <c r="C136" s="22" t="s">
        <v>248</v>
      </c>
      <c r="D136" s="24">
        <v>0.33334599999999998</v>
      </c>
      <c r="E136" s="25" t="s">
        <v>623</v>
      </c>
      <c r="F136" s="26">
        <v>0.81535038176096053</v>
      </c>
      <c r="G136" s="27">
        <v>16.307007635219211</v>
      </c>
      <c r="H136" s="28">
        <v>0.41958149359008617</v>
      </c>
      <c r="I136" s="27">
        <v>8.3916298718017241</v>
      </c>
      <c r="J136">
        <f>VLOOKUP($A136,'Relevant Nodes'!$A$3:$J$177,7,FALSE)</f>
        <v>1</v>
      </c>
      <c r="K136">
        <f>VLOOKUP($A136,'Relevant Nodes'!$A$3:$J$177,6,FALSE)</f>
        <v>1</v>
      </c>
      <c r="L136">
        <f>VLOOKUP($A136,'Relevant Nodes'!$A$3:$J$177,4,FALSE)</f>
        <v>6</v>
      </c>
      <c r="M136" s="15">
        <f>VLOOKUP($K136,Sharing!$B$8:$G$34,6,FALSE)</f>
        <v>0.51646109579767174</v>
      </c>
      <c r="N136">
        <f>VLOOKUP($A136,'Relevant Nodes'!$A$3:$J$177,9,FALSE)</f>
        <v>37.788106992037527</v>
      </c>
      <c r="O136">
        <f>VLOOKUP($A136,'Relevant Nodes'!$A$3:$J$177,10,FALSE)</f>
        <v>3.2664548438781722</v>
      </c>
      <c r="P136">
        <f t="shared" si="14"/>
        <v>19.516087145227363</v>
      </c>
      <c r="Q136">
        <f t="shared" si="15"/>
        <v>18.272019846810164</v>
      </c>
      <c r="R136">
        <f t="shared" si="16"/>
        <v>0</v>
      </c>
      <c r="S136">
        <f t="shared" si="17"/>
        <v>24.777629432323124</v>
      </c>
      <c r="T136">
        <f t="shared" si="18"/>
        <v>0</v>
      </c>
      <c r="U136">
        <f t="shared" si="19"/>
        <v>6.5056095855129605</v>
      </c>
      <c r="V136">
        <f t="shared" si="20"/>
        <v>18.272019846810164</v>
      </c>
    </row>
    <row r="137" spans="1:22" x14ac:dyDescent="0.35">
      <c r="A137" s="22" t="s">
        <v>177</v>
      </c>
      <c r="B137" s="22" t="s">
        <v>468</v>
      </c>
      <c r="C137" s="22" t="s">
        <v>237</v>
      </c>
      <c r="D137" s="24">
        <v>0.33036500000000002</v>
      </c>
      <c r="E137" s="25" t="s">
        <v>623</v>
      </c>
      <c r="F137" s="26">
        <v>0</v>
      </c>
      <c r="G137" s="27">
        <v>0</v>
      </c>
      <c r="H137" s="28">
        <v>0.7</v>
      </c>
      <c r="I137" s="27">
        <v>61.88</v>
      </c>
      <c r="J137">
        <f>VLOOKUP($A137,'Relevant Nodes'!$A$3:$J$177,7,FALSE)</f>
        <v>2</v>
      </c>
      <c r="K137">
        <f>VLOOKUP($A137,'Relevant Nodes'!$A$3:$J$177,6,FALSE)</f>
        <v>11</v>
      </c>
      <c r="L137">
        <f>VLOOKUP($A137,'Relevant Nodes'!$A$3:$J$177,4,FALSE)</f>
        <v>13</v>
      </c>
      <c r="M137" s="15">
        <f>VLOOKUP($K137,Sharing!$B$8:$G$34,6,FALSE)</f>
        <v>0.64362575081817364</v>
      </c>
      <c r="N137">
        <f>VLOOKUP($A137,'Relevant Nodes'!$A$3:$J$177,9,FALSE)</f>
        <v>18.842753090284234</v>
      </c>
      <c r="O137">
        <f>VLOOKUP($A137,'Relevant Nodes'!$A$3:$J$177,10,FALSE)</f>
        <v>2.9893683779019011</v>
      </c>
      <c r="P137">
        <f t="shared" si="14"/>
        <v>12.127681105215652</v>
      </c>
      <c r="Q137">
        <f t="shared" si="15"/>
        <v>6.7150719850685814</v>
      </c>
      <c r="R137">
        <f t="shared" si="16"/>
        <v>0</v>
      </c>
      <c r="S137">
        <f t="shared" si="17"/>
        <v>10.721633353393152</v>
      </c>
      <c r="T137">
        <f t="shared" si="18"/>
        <v>0</v>
      </c>
      <c r="U137">
        <f t="shared" si="19"/>
        <v>4.0065613683245695</v>
      </c>
      <c r="V137">
        <f t="shared" si="20"/>
        <v>6.7150719850685814</v>
      </c>
    </row>
    <row r="138" spans="1:22" x14ac:dyDescent="0.35">
      <c r="A138" s="22" t="s">
        <v>114</v>
      </c>
      <c r="B138" s="22" t="s">
        <v>583</v>
      </c>
      <c r="C138" s="22" t="s">
        <v>341</v>
      </c>
      <c r="D138" s="24">
        <v>0.39838699999999999</v>
      </c>
      <c r="E138" s="30" t="s">
        <v>622</v>
      </c>
      <c r="F138" s="30">
        <v>0.81535038176096053</v>
      </c>
      <c r="G138" s="30">
        <v>232.37485880187376</v>
      </c>
      <c r="H138" s="30">
        <v>0.41958149359008617</v>
      </c>
      <c r="I138" s="31">
        <v>119.58072567317456</v>
      </c>
      <c r="J138">
        <f>VLOOKUP($A138,'Relevant Nodes'!$A$3:$J$177,7,FALSE)</f>
        <v>3</v>
      </c>
      <c r="K138">
        <f>VLOOKUP($A138,'Relevant Nodes'!$A$3:$J$177,6,FALSE)</f>
        <v>13</v>
      </c>
      <c r="L138">
        <f>VLOOKUP($A138,'Relevant Nodes'!$A$3:$J$177,4,FALSE)</f>
        <v>16</v>
      </c>
      <c r="M138" s="15">
        <f>VLOOKUP($K138,Sharing!$B$8:$G$34,6,FALSE)</f>
        <v>0.54736497875674861</v>
      </c>
      <c r="N138">
        <f>VLOOKUP($A138,'Relevant Nodes'!$A$3:$J$177,9,FALSE)</f>
        <v>7.228164940043289</v>
      </c>
      <c r="O138">
        <f>VLOOKUP($A138,'Relevant Nodes'!$A$3:$J$177,10,FALSE)</f>
        <v>4.117009636810308</v>
      </c>
      <c r="P138">
        <f t="shared" si="14"/>
        <v>3.9564443488570702</v>
      </c>
      <c r="Q138">
        <f t="shared" si="15"/>
        <v>3.2717205911862188</v>
      </c>
      <c r="R138">
        <f t="shared" si="16"/>
        <v>1</v>
      </c>
      <c r="S138">
        <f t="shared" si="17"/>
        <v>6.9966165827793336</v>
      </c>
      <c r="T138">
        <f t="shared" si="18"/>
        <v>4.117009636810308</v>
      </c>
      <c r="U138">
        <f t="shared" si="19"/>
        <v>1.5761959948081217</v>
      </c>
      <c r="V138">
        <f t="shared" si="20"/>
        <v>1.3034109511609042</v>
      </c>
    </row>
    <row r="139" spans="1:22" x14ac:dyDescent="0.35">
      <c r="A139" s="22" t="s">
        <v>115</v>
      </c>
      <c r="B139" s="22" t="s">
        <v>475</v>
      </c>
      <c r="C139" s="22" t="s">
        <v>221</v>
      </c>
      <c r="D139" s="24">
        <v>0.339196</v>
      </c>
      <c r="E139" s="25" t="s">
        <v>622</v>
      </c>
      <c r="F139" s="26">
        <v>0.81535038176096053</v>
      </c>
      <c r="G139" s="27">
        <v>737.89209549366933</v>
      </c>
      <c r="H139" s="28">
        <v>0.41958149359008617</v>
      </c>
      <c r="I139" s="27">
        <v>379.72125169902796</v>
      </c>
      <c r="J139">
        <f>VLOOKUP($A139,'Relevant Nodes'!$A$3:$J$177,7,FALSE)</f>
        <v>14</v>
      </c>
      <c r="K139">
        <f>VLOOKUP($A139,'Relevant Nodes'!$A$3:$J$177,6,FALSE)</f>
        <v>27</v>
      </c>
      <c r="L139">
        <f>VLOOKUP($A139,'Relevant Nodes'!$A$3:$J$177,4,FALSE)</f>
        <v>19</v>
      </c>
      <c r="M139" s="15">
        <f>VLOOKUP($K139,Sharing!$B$8:$G$34,6,FALSE)</f>
        <v>1</v>
      </c>
      <c r="N139">
        <f>VLOOKUP($A139,'Relevant Nodes'!$A$3:$J$177,9,FALSE)</f>
        <v>-6.0516851609134905</v>
      </c>
      <c r="O139">
        <f>VLOOKUP($A139,'Relevant Nodes'!$A$3:$J$177,10,FALSE)</f>
        <v>-0.74735192796305994</v>
      </c>
      <c r="P139">
        <f t="shared" si="14"/>
        <v>-6.0516851609134905</v>
      </c>
      <c r="Q139">
        <f t="shared" si="15"/>
        <v>0</v>
      </c>
      <c r="R139">
        <f t="shared" si="16"/>
        <v>1</v>
      </c>
      <c r="S139">
        <f t="shared" si="17"/>
        <v>-2.8000593278042722</v>
      </c>
      <c r="T139">
        <f t="shared" si="18"/>
        <v>-0.74735192796305994</v>
      </c>
      <c r="U139">
        <f t="shared" si="19"/>
        <v>-2.0527073998412124</v>
      </c>
      <c r="V139">
        <f t="shared" si="20"/>
        <v>0</v>
      </c>
    </row>
    <row r="140" spans="1:22" x14ac:dyDescent="0.35">
      <c r="A140" s="22" t="s">
        <v>116</v>
      </c>
      <c r="B140" s="22" t="s">
        <v>402</v>
      </c>
      <c r="C140" s="22" t="s">
        <v>239</v>
      </c>
      <c r="D140" s="24">
        <v>0.43913200000000002</v>
      </c>
      <c r="E140" s="25" t="s">
        <v>623</v>
      </c>
      <c r="F140" s="26">
        <v>0</v>
      </c>
      <c r="G140" s="27">
        <v>0</v>
      </c>
      <c r="H140" s="28">
        <v>0.7</v>
      </c>
      <c r="I140" s="27">
        <v>350</v>
      </c>
      <c r="J140">
        <f>VLOOKUP($A140,'Relevant Nodes'!$A$3:$J$177,7,FALSE)</f>
        <v>9</v>
      </c>
      <c r="K140">
        <f>VLOOKUP($A140,'Relevant Nodes'!$A$3:$J$177,6,FALSE)</f>
        <v>18</v>
      </c>
      <c r="L140">
        <f>VLOOKUP($A140,'Relevant Nodes'!$A$3:$J$177,4,FALSE)</f>
        <v>18</v>
      </c>
      <c r="M140" s="15">
        <f>VLOOKUP($K140,Sharing!$B$8:$G$34,6,FALSE)</f>
        <v>1</v>
      </c>
      <c r="N140">
        <f>VLOOKUP($A140,'Relevant Nodes'!$A$3:$J$177,9,FALSE)</f>
        <v>4.750573606718012</v>
      </c>
      <c r="O140">
        <f>VLOOKUP($A140,'Relevant Nodes'!$A$3:$J$177,10,FALSE)</f>
        <v>-1.8738426127998022</v>
      </c>
      <c r="P140">
        <f t="shared" si="14"/>
        <v>4.750573606718012</v>
      </c>
      <c r="Q140">
        <f t="shared" si="15"/>
        <v>0</v>
      </c>
      <c r="R140">
        <f t="shared" si="16"/>
        <v>0</v>
      </c>
      <c r="S140">
        <f t="shared" si="17"/>
        <v>2.0861288890652943</v>
      </c>
      <c r="T140">
        <f t="shared" si="18"/>
        <v>0</v>
      </c>
      <c r="U140">
        <f t="shared" si="19"/>
        <v>2.0861288890652943</v>
      </c>
      <c r="V140">
        <f t="shared" si="20"/>
        <v>0</v>
      </c>
    </row>
    <row r="141" spans="1:22" x14ac:dyDescent="0.35">
      <c r="A141" s="22" t="s">
        <v>116</v>
      </c>
      <c r="B141" s="22" t="s">
        <v>384</v>
      </c>
      <c r="C141" s="22" t="s">
        <v>239</v>
      </c>
      <c r="D141" s="24">
        <v>0.52294799999999997</v>
      </c>
      <c r="E141" s="25" t="s">
        <v>623</v>
      </c>
      <c r="F141" s="26">
        <v>0</v>
      </c>
      <c r="G141" s="27">
        <v>0</v>
      </c>
      <c r="H141" s="28">
        <v>0.7</v>
      </c>
      <c r="I141" s="27">
        <v>243.6</v>
      </c>
      <c r="J141">
        <f>VLOOKUP($A141,'Relevant Nodes'!$A$3:$J$177,7,FALSE)</f>
        <v>9</v>
      </c>
      <c r="K141">
        <f>VLOOKUP($A141,'Relevant Nodes'!$A$3:$J$177,6,FALSE)</f>
        <v>18</v>
      </c>
      <c r="L141">
        <f>VLOOKUP($A141,'Relevant Nodes'!$A$3:$J$177,4,FALSE)</f>
        <v>18</v>
      </c>
      <c r="M141" s="15">
        <f>VLOOKUP($K141,Sharing!$B$8:$G$34,6,FALSE)</f>
        <v>1</v>
      </c>
      <c r="N141">
        <f>VLOOKUP($A141,'Relevant Nodes'!$A$3:$J$177,9,FALSE)</f>
        <v>4.750573606718012</v>
      </c>
      <c r="O141">
        <f>VLOOKUP($A141,'Relevant Nodes'!$A$3:$J$177,10,FALSE)</f>
        <v>-1.8738426127998022</v>
      </c>
      <c r="P141">
        <f t="shared" si="14"/>
        <v>4.750573606718012</v>
      </c>
      <c r="Q141">
        <f t="shared" si="15"/>
        <v>0</v>
      </c>
      <c r="R141">
        <f t="shared" si="16"/>
        <v>0</v>
      </c>
      <c r="S141">
        <f t="shared" si="17"/>
        <v>2.4843029664859708</v>
      </c>
      <c r="T141">
        <f t="shared" si="18"/>
        <v>0</v>
      </c>
      <c r="U141">
        <f t="shared" si="19"/>
        <v>2.4843029664859708</v>
      </c>
      <c r="V141">
        <f t="shared" si="20"/>
        <v>0</v>
      </c>
    </row>
    <row r="142" spans="1:22" x14ac:dyDescent="0.35">
      <c r="A142" s="22" t="s">
        <v>117</v>
      </c>
      <c r="B142" s="22" t="s">
        <v>482</v>
      </c>
      <c r="C142" s="22" t="s">
        <v>248</v>
      </c>
      <c r="D142" s="24">
        <v>0.40073399999999998</v>
      </c>
      <c r="E142" s="25" t="s">
        <v>623</v>
      </c>
      <c r="F142" s="26">
        <v>0.81535038176096053</v>
      </c>
      <c r="G142" s="27">
        <v>38.321467942765146</v>
      </c>
      <c r="H142" s="28">
        <v>0.41958149359008617</v>
      </c>
      <c r="I142" s="27">
        <v>19.72033019873405</v>
      </c>
      <c r="J142">
        <f>VLOOKUP($A142,'Relevant Nodes'!$A$3:$J$177,7,FALSE)</f>
        <v>1</v>
      </c>
      <c r="K142">
        <f>VLOOKUP($A142,'Relevant Nodes'!$A$3:$J$177,6,FALSE)</f>
        <v>6</v>
      </c>
      <c r="L142">
        <f>VLOOKUP($A142,'Relevant Nodes'!$A$3:$J$177,4,FALSE)</f>
        <v>3</v>
      </c>
      <c r="M142" s="15">
        <f>VLOOKUP($K142,Sharing!$B$8:$G$34,6,FALSE)</f>
        <v>0.47210439510181312</v>
      </c>
      <c r="N142">
        <f>VLOOKUP($A142,'Relevant Nodes'!$A$3:$J$177,9,FALSE)</f>
        <v>30.824891369853628</v>
      </c>
      <c r="O142">
        <f>VLOOKUP($A142,'Relevant Nodes'!$A$3:$J$177,10,FALSE)</f>
        <v>4.4657536191680656</v>
      </c>
      <c r="P142">
        <f t="shared" si="14"/>
        <v>14.552566694243847</v>
      </c>
      <c r="Q142">
        <f t="shared" si="15"/>
        <v>16.272324675609781</v>
      </c>
      <c r="R142">
        <f t="shared" si="16"/>
        <v>0</v>
      </c>
      <c r="S142">
        <f t="shared" si="17"/>
        <v>22.104032937260893</v>
      </c>
      <c r="T142">
        <f t="shared" si="18"/>
        <v>0</v>
      </c>
      <c r="U142">
        <f t="shared" si="19"/>
        <v>5.8317082616511131</v>
      </c>
      <c r="V142">
        <f t="shared" si="20"/>
        <v>16.272324675609781</v>
      </c>
    </row>
    <row r="143" spans="1:22" x14ac:dyDescent="0.35">
      <c r="A143" s="22" t="s">
        <v>118</v>
      </c>
      <c r="B143" s="22" t="s">
        <v>489</v>
      </c>
      <c r="C143" s="22" t="s">
        <v>248</v>
      </c>
      <c r="D143" s="24">
        <v>0.52392499999999997</v>
      </c>
      <c r="E143" s="25" t="s">
        <v>623</v>
      </c>
      <c r="F143" s="26">
        <v>0.81535038176096053</v>
      </c>
      <c r="G143" s="27">
        <v>13.86095648993633</v>
      </c>
      <c r="H143" s="28">
        <v>0.41958149359008617</v>
      </c>
      <c r="I143" s="27">
        <v>7.1328853910314649</v>
      </c>
      <c r="J143">
        <f>VLOOKUP($A143,'Relevant Nodes'!$A$3:$J$177,7,FALSE)</f>
        <v>1</v>
      </c>
      <c r="K143">
        <f>VLOOKUP($A143,'Relevant Nodes'!$A$3:$J$177,6,FALSE)</f>
        <v>1</v>
      </c>
      <c r="L143">
        <f>VLOOKUP($A143,'Relevant Nodes'!$A$3:$J$177,4,FALSE)</f>
        <v>6</v>
      </c>
      <c r="M143" s="15">
        <f>VLOOKUP($K143,Sharing!$B$8:$G$34,6,FALSE)</f>
        <v>0.51646109579767174</v>
      </c>
      <c r="N143">
        <f>VLOOKUP($A143,'Relevant Nodes'!$A$3:$J$177,9,FALSE)</f>
        <v>40.313627274395209</v>
      </c>
      <c r="O143">
        <f>VLOOKUP($A143,'Relevant Nodes'!$A$3:$J$177,10,FALSE)</f>
        <v>3.2663476699090546</v>
      </c>
      <c r="P143">
        <f t="shared" si="14"/>
        <v>20.820420117713056</v>
      </c>
      <c r="Q143">
        <f t="shared" si="15"/>
        <v>19.493207156682153</v>
      </c>
      <c r="R143">
        <f t="shared" si="16"/>
        <v>0</v>
      </c>
      <c r="S143">
        <f t="shared" si="17"/>
        <v>30.401545766854966</v>
      </c>
      <c r="T143">
        <f t="shared" si="18"/>
        <v>0</v>
      </c>
      <c r="U143">
        <f t="shared" si="19"/>
        <v>10.908338610172812</v>
      </c>
      <c r="V143">
        <f t="shared" si="20"/>
        <v>19.493207156682153</v>
      </c>
    </row>
    <row r="144" spans="1:22" x14ac:dyDescent="0.35">
      <c r="A144" s="23" t="s">
        <v>119</v>
      </c>
      <c r="B144" s="22" t="s">
        <v>489</v>
      </c>
      <c r="C144" s="22" t="s">
        <v>248</v>
      </c>
      <c r="D144" s="24">
        <v>0.52392499999999997</v>
      </c>
      <c r="E144" s="25" t="s">
        <v>623</v>
      </c>
      <c r="F144" s="26">
        <v>0.81535038176096053</v>
      </c>
      <c r="G144" s="27">
        <v>13.86095648993633</v>
      </c>
      <c r="H144" s="28">
        <v>0.41958149359008617</v>
      </c>
      <c r="I144" s="27">
        <v>7.1328853910314649</v>
      </c>
      <c r="J144">
        <f>VLOOKUP($A144,'Relevant Nodes'!$A$3:$J$177,7,FALSE)</f>
        <v>1</v>
      </c>
      <c r="K144">
        <f>VLOOKUP($A144,'Relevant Nodes'!$A$3:$J$177,6,FALSE)</f>
        <v>1</v>
      </c>
      <c r="L144">
        <f>VLOOKUP($A144,'Relevant Nodes'!$A$3:$J$177,4,FALSE)</f>
        <v>6</v>
      </c>
      <c r="M144" s="15">
        <f>VLOOKUP($K144,Sharing!$B$8:$G$34,6,FALSE)</f>
        <v>0.51646109579767174</v>
      </c>
      <c r="N144">
        <f>VLOOKUP($A144,'Relevant Nodes'!$A$3:$J$177,9,FALSE)</f>
        <v>40.313627274395202</v>
      </c>
      <c r="O144">
        <f>VLOOKUP($A144,'Relevant Nodes'!$A$3:$J$177,10,FALSE)</f>
        <v>3.2663476699090337</v>
      </c>
      <c r="P144">
        <f t="shared" si="14"/>
        <v>20.820420117713052</v>
      </c>
      <c r="Q144">
        <f t="shared" si="15"/>
        <v>19.49320715668215</v>
      </c>
      <c r="R144">
        <f t="shared" si="16"/>
        <v>0</v>
      </c>
      <c r="S144">
        <f t="shared" si="17"/>
        <v>30.401545766854959</v>
      </c>
      <c r="T144">
        <f t="shared" si="18"/>
        <v>0</v>
      </c>
      <c r="U144">
        <f t="shared" si="19"/>
        <v>10.908338610172811</v>
      </c>
      <c r="V144">
        <f t="shared" si="20"/>
        <v>19.49320715668215</v>
      </c>
    </row>
    <row r="145" spans="1:22" x14ac:dyDescent="0.35">
      <c r="A145" s="22" t="s">
        <v>120</v>
      </c>
      <c r="B145" s="22" t="s">
        <v>494</v>
      </c>
      <c r="C145" s="22" t="s">
        <v>237</v>
      </c>
      <c r="D145" s="24">
        <v>0.28850799999999999</v>
      </c>
      <c r="E145" s="25" t="s">
        <v>623</v>
      </c>
      <c r="F145" s="26">
        <v>0</v>
      </c>
      <c r="G145" s="27">
        <v>0</v>
      </c>
      <c r="H145" s="28">
        <v>0.7</v>
      </c>
      <c r="I145" s="27">
        <v>37.099999999999994</v>
      </c>
      <c r="J145">
        <f>VLOOKUP($A145,'Relevant Nodes'!$A$3:$J$177,7,FALSE)</f>
        <v>2</v>
      </c>
      <c r="K145">
        <f>VLOOKUP($A145,'Relevant Nodes'!$A$3:$J$177,6,FALSE)</f>
        <v>10</v>
      </c>
      <c r="L145">
        <f>VLOOKUP($A145,'Relevant Nodes'!$A$3:$J$177,4,FALSE)</f>
        <v>12</v>
      </c>
      <c r="M145" s="15">
        <f>VLOOKUP($K145,Sharing!$B$8:$G$34,6,FALSE)</f>
        <v>0.46627992721572109</v>
      </c>
      <c r="N145">
        <f>VLOOKUP($A145,'Relevant Nodes'!$A$3:$J$177,9,FALSE)</f>
        <v>22.396965191968452</v>
      </c>
      <c r="O145">
        <f>VLOOKUP($A145,'Relevant Nodes'!$A$3:$J$177,10,FALSE)</f>
        <v>2.9918189868377469</v>
      </c>
      <c r="P145">
        <f t="shared" si="14"/>
        <v>10.443255299564088</v>
      </c>
      <c r="Q145">
        <f t="shared" si="15"/>
        <v>11.953709892404364</v>
      </c>
      <c r="R145">
        <f t="shared" si="16"/>
        <v>0</v>
      </c>
      <c r="S145">
        <f t="shared" si="17"/>
        <v>14.966672592370999</v>
      </c>
      <c r="T145">
        <f t="shared" si="18"/>
        <v>0</v>
      </c>
      <c r="U145">
        <f t="shared" si="19"/>
        <v>3.0129626999666357</v>
      </c>
      <c r="V145">
        <f t="shared" si="20"/>
        <v>11.953709892404364</v>
      </c>
    </row>
    <row r="146" spans="1:22" x14ac:dyDescent="0.35">
      <c r="A146" s="22" t="s">
        <v>120</v>
      </c>
      <c r="B146" s="22" t="s">
        <v>591</v>
      </c>
      <c r="C146" s="22" t="s">
        <v>237</v>
      </c>
      <c r="D146" s="24">
        <v>0.35665999999999998</v>
      </c>
      <c r="E146" s="30" t="s">
        <v>623</v>
      </c>
      <c r="F146" s="30">
        <v>0</v>
      </c>
      <c r="G146" s="30">
        <v>0</v>
      </c>
      <c r="H146" s="30">
        <v>0.7</v>
      </c>
      <c r="I146" s="31">
        <v>14</v>
      </c>
      <c r="J146">
        <f>VLOOKUP($A146,'Relevant Nodes'!$A$3:$J$177,7,FALSE)</f>
        <v>2</v>
      </c>
      <c r="K146">
        <f>VLOOKUP($A146,'Relevant Nodes'!$A$3:$J$177,6,FALSE)</f>
        <v>10</v>
      </c>
      <c r="L146">
        <f>VLOOKUP($A146,'Relevant Nodes'!$A$3:$J$177,4,FALSE)</f>
        <v>12</v>
      </c>
      <c r="M146" s="15">
        <f>VLOOKUP($K146,Sharing!$B$8:$G$34,6,FALSE)</f>
        <v>0.46627992721572109</v>
      </c>
      <c r="N146">
        <f>VLOOKUP($A146,'Relevant Nodes'!$A$3:$J$177,9,FALSE)</f>
        <v>22.396965191968452</v>
      </c>
      <c r="O146">
        <f>VLOOKUP($A146,'Relevant Nodes'!$A$3:$J$177,10,FALSE)</f>
        <v>2.9918189868377469</v>
      </c>
      <c r="P146">
        <f t="shared" si="14"/>
        <v>10.443255299564088</v>
      </c>
      <c r="Q146">
        <f t="shared" si="15"/>
        <v>11.953709892404364</v>
      </c>
      <c r="R146">
        <f t="shared" si="16"/>
        <v>0</v>
      </c>
      <c r="S146">
        <f t="shared" si="17"/>
        <v>15.67840132754689</v>
      </c>
      <c r="T146">
        <f t="shared" si="18"/>
        <v>0</v>
      </c>
      <c r="U146">
        <f t="shared" si="19"/>
        <v>3.7246914351425273</v>
      </c>
      <c r="V146">
        <f t="shared" si="20"/>
        <v>11.953709892404364</v>
      </c>
    </row>
    <row r="147" spans="1:22" x14ac:dyDescent="0.35">
      <c r="A147" s="22" t="s">
        <v>121</v>
      </c>
      <c r="B147" s="22" t="s">
        <v>493</v>
      </c>
      <c r="C147" s="22" t="s">
        <v>221</v>
      </c>
      <c r="D147" s="24">
        <v>0.68681700000000001</v>
      </c>
      <c r="E147" s="25" t="s">
        <v>622</v>
      </c>
      <c r="F147" s="26">
        <v>0.81535038176096053</v>
      </c>
      <c r="G147" s="27">
        <v>750.12235122008371</v>
      </c>
      <c r="H147" s="28">
        <v>0.41958149359008617</v>
      </c>
      <c r="I147" s="27">
        <v>386.01497410287931</v>
      </c>
      <c r="J147">
        <f>VLOOKUP($A147,'Relevant Nodes'!$A$3:$J$177,7,FALSE)</f>
        <v>13</v>
      </c>
      <c r="K147">
        <f>VLOOKUP($A147,'Relevant Nodes'!$A$3:$J$177,6,FALSE)</f>
        <v>26</v>
      </c>
      <c r="L147">
        <f>VLOOKUP($A147,'Relevant Nodes'!$A$3:$J$177,4,FALSE)</f>
        <v>20</v>
      </c>
      <c r="M147" s="15">
        <f>VLOOKUP($K147,Sharing!$B$8:$G$34,6,FALSE)</f>
        <v>1</v>
      </c>
      <c r="N147">
        <f>VLOOKUP($A147,'Relevant Nodes'!$A$3:$J$177,9,FALSE)</f>
        <v>-3.4796155636818225</v>
      </c>
      <c r="O147">
        <f>VLOOKUP($A147,'Relevant Nodes'!$A$3:$J$177,10,FALSE)</f>
        <v>-3.9236700786673904</v>
      </c>
      <c r="P147">
        <f t="shared" si="14"/>
        <v>-3.4796155636818225</v>
      </c>
      <c r="Q147">
        <f t="shared" si="15"/>
        <v>0</v>
      </c>
      <c r="R147">
        <f t="shared" si="16"/>
        <v>1</v>
      </c>
      <c r="S147">
        <f t="shared" si="17"/>
        <v>-6.3135292012686488</v>
      </c>
      <c r="T147">
        <f t="shared" si="18"/>
        <v>-3.9236700786673904</v>
      </c>
      <c r="U147">
        <f t="shared" si="19"/>
        <v>-2.3898591226012584</v>
      </c>
      <c r="V147">
        <f t="shared" si="20"/>
        <v>0</v>
      </c>
    </row>
    <row r="148" spans="1:22" x14ac:dyDescent="0.35">
      <c r="A148" s="22" t="s">
        <v>122</v>
      </c>
      <c r="B148" s="22" t="s">
        <v>596</v>
      </c>
      <c r="C148" s="22" t="s">
        <v>239</v>
      </c>
      <c r="D148" s="24">
        <v>0.49756099999999998</v>
      </c>
      <c r="E148" s="30" t="s">
        <v>623</v>
      </c>
      <c r="F148" s="30">
        <v>0</v>
      </c>
      <c r="G148" s="30">
        <v>0</v>
      </c>
      <c r="H148" s="30">
        <v>0.7</v>
      </c>
      <c r="I148" s="31">
        <v>230.99999999999997</v>
      </c>
      <c r="J148">
        <f>VLOOKUP($A148,'Relevant Nodes'!$A$3:$J$177,7,FALSE)</f>
        <v>4</v>
      </c>
      <c r="K148">
        <f>VLOOKUP($A148,'Relevant Nodes'!$A$3:$J$177,6,FALSE)</f>
        <v>14</v>
      </c>
      <c r="L148">
        <f>VLOOKUP($A148,'Relevant Nodes'!$A$3:$J$177,4,FALSE)</f>
        <v>16</v>
      </c>
      <c r="M148" s="15">
        <f>VLOOKUP($K148,Sharing!$B$8:$G$34,6,FALSE)</f>
        <v>0.80161223811068671</v>
      </c>
      <c r="N148">
        <f>VLOOKUP($A148,'Relevant Nodes'!$A$3:$J$177,9,FALSE)</f>
        <v>7.2211090743854136</v>
      </c>
      <c r="O148">
        <f>VLOOKUP($A148,'Relevant Nodes'!$A$3:$J$177,10,FALSE)</f>
        <v>2.4947251861188149</v>
      </c>
      <c r="P148">
        <f t="shared" si="14"/>
        <v>5.7885294067594808</v>
      </c>
      <c r="Q148">
        <f t="shared" si="15"/>
        <v>1.4325796676259328</v>
      </c>
      <c r="R148">
        <f t="shared" si="16"/>
        <v>0</v>
      </c>
      <c r="S148">
        <f t="shared" si="17"/>
        <v>4.3127261477825867</v>
      </c>
      <c r="T148">
        <f t="shared" si="18"/>
        <v>0</v>
      </c>
      <c r="U148">
        <f t="shared" si="19"/>
        <v>2.8801464801566539</v>
      </c>
      <c r="V148">
        <f t="shared" si="20"/>
        <v>1.4325796676259328</v>
      </c>
    </row>
    <row r="149" spans="1:22" x14ac:dyDescent="0.35">
      <c r="A149" s="22" t="s">
        <v>122</v>
      </c>
      <c r="B149" s="22" t="s">
        <v>597</v>
      </c>
      <c r="C149" s="22" t="s">
        <v>239</v>
      </c>
      <c r="D149" s="24">
        <v>0.47952499999999998</v>
      </c>
      <c r="E149" s="30" t="s">
        <v>623</v>
      </c>
      <c r="F149" s="30">
        <v>0</v>
      </c>
      <c r="G149" s="30">
        <v>0</v>
      </c>
      <c r="H149" s="30">
        <v>0.7</v>
      </c>
      <c r="I149" s="31">
        <v>230.99999999999997</v>
      </c>
      <c r="J149">
        <f>VLOOKUP($A149,'Relevant Nodes'!$A$3:$J$177,7,FALSE)</f>
        <v>4</v>
      </c>
      <c r="K149">
        <f>VLOOKUP($A149,'Relevant Nodes'!$A$3:$J$177,6,FALSE)</f>
        <v>14</v>
      </c>
      <c r="L149">
        <f>VLOOKUP($A149,'Relevant Nodes'!$A$3:$J$177,4,FALSE)</f>
        <v>16</v>
      </c>
      <c r="M149" s="15">
        <f>VLOOKUP($K149,Sharing!$B$8:$G$34,6,FALSE)</f>
        <v>0.80161223811068671</v>
      </c>
      <c r="N149">
        <f>VLOOKUP($A149,'Relevant Nodes'!$A$3:$J$177,9,FALSE)</f>
        <v>7.2211090743854136</v>
      </c>
      <c r="O149">
        <f>VLOOKUP($A149,'Relevant Nodes'!$A$3:$J$177,10,FALSE)</f>
        <v>2.4947251861188149</v>
      </c>
      <c r="P149">
        <f t="shared" si="14"/>
        <v>5.7885294067594808</v>
      </c>
      <c r="Q149">
        <f t="shared" si="15"/>
        <v>1.4325796676259328</v>
      </c>
      <c r="R149">
        <f t="shared" si="16"/>
        <v>0</v>
      </c>
      <c r="S149">
        <f t="shared" si="17"/>
        <v>4.2083242314022726</v>
      </c>
      <c r="T149">
        <f t="shared" si="18"/>
        <v>0</v>
      </c>
      <c r="U149">
        <f t="shared" si="19"/>
        <v>2.7757445637763398</v>
      </c>
      <c r="V149">
        <f t="shared" si="20"/>
        <v>1.4325796676259328</v>
      </c>
    </row>
    <row r="150" spans="1:22" x14ac:dyDescent="0.35">
      <c r="A150" s="22" t="s">
        <v>178</v>
      </c>
      <c r="B150" s="22" t="s">
        <v>498</v>
      </c>
      <c r="C150" s="22" t="s">
        <v>237</v>
      </c>
      <c r="D150" s="24">
        <v>0.33566299999999999</v>
      </c>
      <c r="E150" s="25" t="s">
        <v>623</v>
      </c>
      <c r="F150" s="26">
        <v>0</v>
      </c>
      <c r="G150" s="27">
        <v>0</v>
      </c>
      <c r="H150" s="28">
        <v>0.7</v>
      </c>
      <c r="I150" s="27">
        <v>35.699999999999996</v>
      </c>
      <c r="J150">
        <f>VLOOKUP($A150,'Relevant Nodes'!$A$3:$J$177,7,FALSE)</f>
        <v>2</v>
      </c>
      <c r="K150">
        <f>VLOOKUP($A150,'Relevant Nodes'!$A$3:$J$177,6,FALSE)</f>
        <v>11</v>
      </c>
      <c r="L150">
        <f>VLOOKUP($A150,'Relevant Nodes'!$A$3:$J$177,4,FALSE)</f>
        <v>13</v>
      </c>
      <c r="M150" s="15">
        <f>VLOOKUP($K150,Sharing!$B$8:$G$34,6,FALSE)</f>
        <v>0.64362575081817364</v>
      </c>
      <c r="N150">
        <f>VLOOKUP($A150,'Relevant Nodes'!$A$3:$J$177,9,FALSE)</f>
        <v>18.842753090284234</v>
      </c>
      <c r="O150">
        <f>VLOOKUP($A150,'Relevant Nodes'!$A$3:$J$177,10,FALSE)</f>
        <v>2.9893683779019011</v>
      </c>
      <c r="P150">
        <f t="shared" si="14"/>
        <v>12.127681105215652</v>
      </c>
      <c r="Q150">
        <f t="shared" si="15"/>
        <v>6.7150719850685814</v>
      </c>
      <c r="R150">
        <f t="shared" si="16"/>
        <v>0</v>
      </c>
      <c r="S150">
        <f t="shared" si="17"/>
        <v>10.785885807888583</v>
      </c>
      <c r="T150">
        <f t="shared" si="18"/>
        <v>0</v>
      </c>
      <c r="U150">
        <f t="shared" si="19"/>
        <v>4.0708138228200017</v>
      </c>
      <c r="V150">
        <f t="shared" si="20"/>
        <v>6.7150719850685814</v>
      </c>
    </row>
    <row r="151" spans="1:22" x14ac:dyDescent="0.35">
      <c r="A151" s="22" t="s">
        <v>123</v>
      </c>
      <c r="B151" s="22" t="s">
        <v>502</v>
      </c>
      <c r="C151" s="22" t="s">
        <v>237</v>
      </c>
      <c r="D151" s="24">
        <v>0.51772099999999999</v>
      </c>
      <c r="E151" s="25" t="s">
        <v>623</v>
      </c>
      <c r="F151" s="26">
        <v>0</v>
      </c>
      <c r="G151" s="27">
        <v>0</v>
      </c>
      <c r="H151" s="28">
        <v>0.7</v>
      </c>
      <c r="I151" s="27">
        <v>45.5</v>
      </c>
      <c r="J151">
        <f>VLOOKUP($A151,'Relevant Nodes'!$A$3:$J$177,7,FALSE)</f>
        <v>1</v>
      </c>
      <c r="K151">
        <f>VLOOKUP($A151,'Relevant Nodes'!$A$3:$J$177,6,FALSE)</f>
        <v>3</v>
      </c>
      <c r="L151">
        <f>VLOOKUP($A151,'Relevant Nodes'!$A$3:$J$177,4,FALSE)</f>
        <v>4</v>
      </c>
      <c r="M151" s="15">
        <f>VLOOKUP($K151,Sharing!$B$8:$G$34,6,FALSE)</f>
        <v>0.50129966934689707</v>
      </c>
      <c r="N151">
        <f>VLOOKUP($A151,'Relevant Nodes'!$A$3:$J$177,9,FALSE)</f>
        <v>34.49482478682252</v>
      </c>
      <c r="O151">
        <f>VLOOKUP($A151,'Relevant Nodes'!$A$3:$J$177,10,FALSE)</f>
        <v>2.9542421962852798</v>
      </c>
      <c r="P151">
        <f t="shared" si="14"/>
        <v>17.292244259813277</v>
      </c>
      <c r="Q151">
        <f t="shared" si="15"/>
        <v>17.202580527009243</v>
      </c>
      <c r="R151">
        <f t="shared" si="16"/>
        <v>0</v>
      </c>
      <c r="S151">
        <f t="shared" si="17"/>
        <v>26.15513851744403</v>
      </c>
      <c r="T151">
        <f t="shared" si="18"/>
        <v>0</v>
      </c>
      <c r="U151">
        <f t="shared" si="19"/>
        <v>8.9525579904347889</v>
      </c>
      <c r="V151">
        <f t="shared" si="20"/>
        <v>17.202580527009243</v>
      </c>
    </row>
    <row r="152" spans="1:22" x14ac:dyDescent="0.35">
      <c r="A152" s="22" t="s">
        <v>124</v>
      </c>
      <c r="B152" s="22" t="s">
        <v>503</v>
      </c>
      <c r="C152" s="22" t="s">
        <v>237</v>
      </c>
      <c r="D152" s="24">
        <v>0.33029999999999998</v>
      </c>
      <c r="E152" s="25" t="s">
        <v>623</v>
      </c>
      <c r="F152" s="26">
        <v>0</v>
      </c>
      <c r="G152" s="27">
        <v>0</v>
      </c>
      <c r="H152" s="28">
        <v>0.7</v>
      </c>
      <c r="I152" s="27">
        <v>17.5</v>
      </c>
      <c r="J152">
        <f>VLOOKUP($A152,'Relevant Nodes'!$A$3:$J$177,7,FALSE)</f>
        <v>2</v>
      </c>
      <c r="K152">
        <f>VLOOKUP($A152,'Relevant Nodes'!$A$3:$J$177,6,FALSE)</f>
        <v>12</v>
      </c>
      <c r="L152">
        <f>VLOOKUP($A152,'Relevant Nodes'!$A$3:$J$177,4,FALSE)</f>
        <v>14</v>
      </c>
      <c r="M152" s="15">
        <f>VLOOKUP($K152,Sharing!$B$8:$G$34,6,FALSE)</f>
        <v>0.50142857492845549</v>
      </c>
      <c r="N152">
        <f>VLOOKUP($A152,'Relevant Nodes'!$A$3:$J$177,9,FALSE)</f>
        <v>15.773786651739462</v>
      </c>
      <c r="O152">
        <f>VLOOKUP($A152,'Relevant Nodes'!$A$3:$J$177,10,FALSE)</f>
        <v>2.9192849304751167</v>
      </c>
      <c r="P152">
        <f t="shared" si="14"/>
        <v>7.9094273620072117</v>
      </c>
      <c r="Q152">
        <f t="shared" si="15"/>
        <v>7.8643592897322501</v>
      </c>
      <c r="R152">
        <f t="shared" si="16"/>
        <v>0</v>
      </c>
      <c r="S152">
        <f t="shared" si="17"/>
        <v>10.476843147403232</v>
      </c>
      <c r="T152">
        <f t="shared" si="18"/>
        <v>0</v>
      </c>
      <c r="U152">
        <f t="shared" si="19"/>
        <v>2.6124838576709819</v>
      </c>
      <c r="V152">
        <f t="shared" si="20"/>
        <v>7.8643592897322501</v>
      </c>
    </row>
    <row r="153" spans="1:22" x14ac:dyDescent="0.35">
      <c r="A153" s="22" t="s">
        <v>125</v>
      </c>
      <c r="B153" s="22" t="s">
        <v>507</v>
      </c>
      <c r="C153" s="22" t="s">
        <v>248</v>
      </c>
      <c r="D153" s="24">
        <v>0.52392499999999997</v>
      </c>
      <c r="E153" s="25" t="s">
        <v>623</v>
      </c>
      <c r="F153" s="26">
        <v>0.81535038176096053</v>
      </c>
      <c r="G153" s="27">
        <v>7.6235260694649805</v>
      </c>
      <c r="H153" s="28">
        <v>0.41958149359008617</v>
      </c>
      <c r="I153" s="27">
        <v>3.9230869650673057</v>
      </c>
      <c r="J153">
        <f>VLOOKUP($A153,'Relevant Nodes'!$A$3:$J$177,7,FALSE)</f>
        <v>1</v>
      </c>
      <c r="K153">
        <f>VLOOKUP($A153,'Relevant Nodes'!$A$3:$J$177,6,FALSE)</f>
        <v>1</v>
      </c>
      <c r="L153">
        <f>VLOOKUP($A153,'Relevant Nodes'!$A$3:$J$177,4,FALSE)</f>
        <v>6</v>
      </c>
      <c r="M153" s="15">
        <f>VLOOKUP($K153,Sharing!$B$8:$G$34,6,FALSE)</f>
        <v>0.51646109579767174</v>
      </c>
      <c r="N153">
        <f>VLOOKUP($A153,'Relevant Nodes'!$A$3:$J$177,9,FALSE)</f>
        <v>40.31362727439528</v>
      </c>
      <c r="O153">
        <f>VLOOKUP($A153,'Relevant Nodes'!$A$3:$J$177,10,FALSE)</f>
        <v>3.2663476699090159</v>
      </c>
      <c r="P153">
        <f t="shared" si="14"/>
        <v>20.820420117713095</v>
      </c>
      <c r="Q153">
        <f t="shared" si="15"/>
        <v>19.493207156682185</v>
      </c>
      <c r="R153">
        <f t="shared" si="16"/>
        <v>0</v>
      </c>
      <c r="S153">
        <f t="shared" si="17"/>
        <v>30.401545766855016</v>
      </c>
      <c r="T153">
        <f t="shared" si="18"/>
        <v>0</v>
      </c>
      <c r="U153">
        <f t="shared" si="19"/>
        <v>10.908338610172832</v>
      </c>
      <c r="V153">
        <f t="shared" si="20"/>
        <v>19.493207156682185</v>
      </c>
    </row>
    <row r="154" spans="1:22" x14ac:dyDescent="0.35">
      <c r="A154" s="22" t="s">
        <v>126</v>
      </c>
      <c r="B154" s="22" t="s">
        <v>507</v>
      </c>
      <c r="C154" s="22" t="s">
        <v>248</v>
      </c>
      <c r="D154" s="24">
        <v>0.52392499999999997</v>
      </c>
      <c r="E154" s="25" t="s">
        <v>623</v>
      </c>
      <c r="F154" s="26">
        <v>0.81535038176096053</v>
      </c>
      <c r="G154" s="27">
        <v>7.6235260694649805</v>
      </c>
      <c r="H154" s="28">
        <v>0.41958149359008617</v>
      </c>
      <c r="I154" s="27">
        <v>3.9230869650673057</v>
      </c>
      <c r="J154">
        <f>VLOOKUP($A154,'Relevant Nodes'!$A$3:$J$177,7,FALSE)</f>
        <v>1</v>
      </c>
      <c r="K154">
        <f>VLOOKUP($A154,'Relevant Nodes'!$A$3:$J$177,6,FALSE)</f>
        <v>1</v>
      </c>
      <c r="L154">
        <f>VLOOKUP($A154,'Relevant Nodes'!$A$3:$J$177,4,FALSE)</f>
        <v>6</v>
      </c>
      <c r="M154" s="15">
        <f>VLOOKUP($K154,Sharing!$B$8:$G$34,6,FALSE)</f>
        <v>0.51646109579767174</v>
      </c>
      <c r="N154">
        <f>VLOOKUP($A154,'Relevant Nodes'!$A$3:$J$177,9,FALSE)</f>
        <v>40.313627274395316</v>
      </c>
      <c r="O154">
        <f>VLOOKUP($A154,'Relevant Nodes'!$A$3:$J$177,10,FALSE)</f>
        <v>3.266347669909027</v>
      </c>
      <c r="P154">
        <f t="shared" si="14"/>
        <v>20.820420117713113</v>
      </c>
      <c r="Q154">
        <f t="shared" si="15"/>
        <v>19.493207156682203</v>
      </c>
      <c r="R154">
        <f t="shared" si="16"/>
        <v>0</v>
      </c>
      <c r="S154">
        <f t="shared" si="17"/>
        <v>30.401545766855044</v>
      </c>
      <c r="T154">
        <f t="shared" si="18"/>
        <v>0</v>
      </c>
      <c r="U154">
        <f t="shared" si="19"/>
        <v>10.908338610172843</v>
      </c>
      <c r="V154">
        <f t="shared" si="20"/>
        <v>19.493207156682203</v>
      </c>
    </row>
    <row r="155" spans="1:22" x14ac:dyDescent="0.35">
      <c r="A155" s="22" t="s">
        <v>127</v>
      </c>
      <c r="B155" s="22" t="s">
        <v>259</v>
      </c>
      <c r="C155" s="22" t="s">
        <v>237</v>
      </c>
      <c r="D155" s="24">
        <v>0.30961899999999998</v>
      </c>
      <c r="E155" s="25" t="s">
        <v>623</v>
      </c>
      <c r="F155" s="26">
        <v>0</v>
      </c>
      <c r="G155" s="27">
        <v>0</v>
      </c>
      <c r="H155" s="28">
        <v>0.7</v>
      </c>
      <c r="I155" s="27">
        <v>9.3274999999999988</v>
      </c>
      <c r="J155">
        <f>VLOOKUP($A155,'Relevant Nodes'!$A$3:$J$177,7,FALSE)</f>
        <v>1</v>
      </c>
      <c r="K155">
        <f>VLOOKUP($A155,'Relevant Nodes'!$A$3:$J$177,6,FALSE)</f>
        <v>1</v>
      </c>
      <c r="L155">
        <f>VLOOKUP($A155,'Relevant Nodes'!$A$3:$J$177,4,FALSE)</f>
        <v>1</v>
      </c>
      <c r="M155" s="15">
        <f>VLOOKUP($K155,Sharing!$B$8:$G$34,6,FALSE)</f>
        <v>0.51646109579767174</v>
      </c>
      <c r="N155">
        <f>VLOOKUP($A155,'Relevant Nodes'!$A$3:$J$177,9,FALSE)</f>
        <v>57.961348336957712</v>
      </c>
      <c r="O155">
        <f>VLOOKUP($A155,'Relevant Nodes'!$A$3:$J$177,10,FALSE)</f>
        <v>3.074251968379734</v>
      </c>
      <c r="P155">
        <f t="shared" si="14"/>
        <v>29.93478147601574</v>
      </c>
      <c r="Q155">
        <f t="shared" si="15"/>
        <v>28.026566860941973</v>
      </c>
      <c r="R155">
        <f t="shared" si="16"/>
        <v>0</v>
      </c>
      <c r="S155">
        <f t="shared" si="17"/>
        <v>37.294943966764492</v>
      </c>
      <c r="T155">
        <f t="shared" si="18"/>
        <v>0</v>
      </c>
      <c r="U155">
        <f t="shared" si="19"/>
        <v>9.2683771058225162</v>
      </c>
      <c r="V155">
        <f t="shared" si="20"/>
        <v>28.026566860941973</v>
      </c>
    </row>
    <row r="156" spans="1:22" x14ac:dyDescent="0.35">
      <c r="A156" s="23" t="s">
        <v>128</v>
      </c>
      <c r="B156" s="22" t="s">
        <v>259</v>
      </c>
      <c r="C156" s="22" t="s">
        <v>237</v>
      </c>
      <c r="D156" s="24">
        <v>0.30961899999999998</v>
      </c>
      <c r="E156" s="25" t="s">
        <v>623</v>
      </c>
      <c r="F156" s="26">
        <v>0</v>
      </c>
      <c r="G156" s="27">
        <v>0</v>
      </c>
      <c r="H156" s="28">
        <v>0.7</v>
      </c>
      <c r="I156" s="27">
        <v>9.3274999999999988</v>
      </c>
      <c r="J156">
        <f>VLOOKUP($A156,'Relevant Nodes'!$A$3:$J$177,7,FALSE)</f>
        <v>1</v>
      </c>
      <c r="K156">
        <f>VLOOKUP($A156,'Relevant Nodes'!$A$3:$J$177,6,FALSE)</f>
        <v>1</v>
      </c>
      <c r="L156">
        <f>VLOOKUP($A156,'Relevant Nodes'!$A$3:$J$177,4,FALSE)</f>
        <v>1</v>
      </c>
      <c r="M156" s="15">
        <f>VLOOKUP($K156,Sharing!$B$8:$G$34,6,FALSE)</f>
        <v>0.51646109579767174</v>
      </c>
      <c r="N156">
        <f>VLOOKUP($A156,'Relevant Nodes'!$A$3:$J$177,9,FALSE)</f>
        <v>57.347481027237365</v>
      </c>
      <c r="O156">
        <f>VLOOKUP($A156,'Relevant Nodes'!$A$3:$J$177,10,FALSE)</f>
        <v>3.4133832004329951</v>
      </c>
      <c r="P156">
        <f t="shared" si="14"/>
        <v>29.6177428925632</v>
      </c>
      <c r="Q156">
        <f t="shared" si="15"/>
        <v>27.729738134674164</v>
      </c>
      <c r="R156">
        <f t="shared" si="16"/>
        <v>0</v>
      </c>
      <c r="S156">
        <f t="shared" si="17"/>
        <v>36.89995407132669</v>
      </c>
      <c r="T156">
        <f t="shared" si="18"/>
        <v>0</v>
      </c>
      <c r="U156">
        <f t="shared" si="19"/>
        <v>9.1702159366525251</v>
      </c>
      <c r="V156">
        <f t="shared" si="20"/>
        <v>27.729738134674164</v>
      </c>
    </row>
    <row r="157" spans="1:22" x14ac:dyDescent="0.35">
      <c r="A157" s="22" t="s">
        <v>129</v>
      </c>
      <c r="B157" s="22" t="s">
        <v>511</v>
      </c>
      <c r="C157" s="22" t="s">
        <v>248</v>
      </c>
      <c r="D157" s="24">
        <v>0.35111599999999998</v>
      </c>
      <c r="E157" s="25" t="s">
        <v>623</v>
      </c>
      <c r="F157" s="26">
        <v>0.81535038176096053</v>
      </c>
      <c r="G157" s="27">
        <v>12.230255726414407</v>
      </c>
      <c r="H157" s="28">
        <v>0.41958149359008617</v>
      </c>
      <c r="I157" s="27">
        <v>6.2937224038512927</v>
      </c>
      <c r="J157">
        <f>VLOOKUP($A157,'Relevant Nodes'!$A$3:$J$177,7,FALSE)</f>
        <v>1</v>
      </c>
      <c r="K157">
        <f>VLOOKUP($A157,'Relevant Nodes'!$A$3:$J$177,6,FALSE)</f>
        <v>7</v>
      </c>
      <c r="L157">
        <f>VLOOKUP($A157,'Relevant Nodes'!$A$3:$J$177,4,FALSE)</f>
        <v>9</v>
      </c>
      <c r="M157" s="15">
        <f>VLOOKUP($K157,Sharing!$B$8:$G$34,6,FALSE)</f>
        <v>0.32892727374667907</v>
      </c>
      <c r="N157">
        <f>VLOOKUP($A157,'Relevant Nodes'!$A$3:$J$177,9,FALSE)</f>
        <v>33.779395849061203</v>
      </c>
      <c r="O157">
        <f>VLOOKUP($A157,'Relevant Nodes'!$A$3:$J$177,10,FALSE)</f>
        <v>4.2023735142928205</v>
      </c>
      <c r="P157">
        <f t="shared" si="14"/>
        <v>11.110964585441589</v>
      </c>
      <c r="Q157">
        <f t="shared" si="15"/>
        <v>22.668431263619613</v>
      </c>
      <c r="R157">
        <f t="shared" si="16"/>
        <v>0</v>
      </c>
      <c r="S157">
        <f t="shared" si="17"/>
        <v>26.569668705001522</v>
      </c>
      <c r="T157">
        <f t="shared" si="18"/>
        <v>0</v>
      </c>
      <c r="U157">
        <f t="shared" si="19"/>
        <v>3.9012374413819089</v>
      </c>
      <c r="V157">
        <f t="shared" si="20"/>
        <v>22.668431263619613</v>
      </c>
    </row>
    <row r="158" spans="1:22" x14ac:dyDescent="0.35">
      <c r="A158" s="22" t="s">
        <v>130</v>
      </c>
      <c r="B158" s="22" t="s">
        <v>344</v>
      </c>
      <c r="C158" s="22" t="s">
        <v>239</v>
      </c>
      <c r="D158" s="24">
        <v>0.45569900000000002</v>
      </c>
      <c r="E158" s="25" t="s">
        <v>623</v>
      </c>
      <c r="F158" s="26">
        <v>0</v>
      </c>
      <c r="G158" s="27">
        <v>0</v>
      </c>
      <c r="H158" s="28">
        <v>0.7</v>
      </c>
      <c r="I158" s="27">
        <v>280</v>
      </c>
      <c r="J158">
        <f>VLOOKUP($A158,'Relevant Nodes'!$A$3:$J$177,7,FALSE)</f>
        <v>7</v>
      </c>
      <c r="K158">
        <f>VLOOKUP($A158,'Relevant Nodes'!$A$3:$J$177,6,FALSE)</f>
        <v>17</v>
      </c>
      <c r="L158">
        <f>VLOOKUP($A158,'Relevant Nodes'!$A$3:$J$177,4,FALSE)</f>
        <v>18</v>
      </c>
      <c r="M158" s="15">
        <f>VLOOKUP($K158,Sharing!$B$8:$G$34,6,FALSE)</f>
        <v>1</v>
      </c>
      <c r="N158">
        <f>VLOOKUP($A158,'Relevant Nodes'!$A$3:$J$177,9,FALSE)</f>
        <v>1.2604969832135651</v>
      </c>
      <c r="O158">
        <f>VLOOKUP($A158,'Relevant Nodes'!$A$3:$J$177,10,FALSE)</f>
        <v>1.2320432541186981</v>
      </c>
      <c r="P158">
        <f t="shared" si="14"/>
        <v>1.2604969832135651</v>
      </c>
      <c r="Q158">
        <f t="shared" si="15"/>
        <v>0</v>
      </c>
      <c r="R158">
        <f t="shared" si="16"/>
        <v>0</v>
      </c>
      <c r="S158">
        <f t="shared" si="17"/>
        <v>0.57440721475343837</v>
      </c>
      <c r="T158">
        <f t="shared" si="18"/>
        <v>0</v>
      </c>
      <c r="U158">
        <f t="shared" si="19"/>
        <v>0.57440721475343837</v>
      </c>
      <c r="V158">
        <f t="shared" si="20"/>
        <v>0</v>
      </c>
    </row>
    <row r="159" spans="1:22" x14ac:dyDescent="0.35">
      <c r="A159" s="22" t="s">
        <v>184</v>
      </c>
      <c r="B159" s="22" t="s">
        <v>505</v>
      </c>
      <c r="C159" s="22" t="s">
        <v>239</v>
      </c>
      <c r="D159" s="24">
        <v>0.48320400000000002</v>
      </c>
      <c r="E159" s="25" t="s">
        <v>623</v>
      </c>
      <c r="F159" s="26">
        <v>0</v>
      </c>
      <c r="G159" s="27">
        <v>0</v>
      </c>
      <c r="H159" s="28">
        <v>0.7</v>
      </c>
      <c r="I159" s="27">
        <v>56</v>
      </c>
      <c r="J159">
        <f>VLOOKUP($A159,'Relevant Nodes'!$A$3:$J$177,7,FALSE)</f>
        <v>1</v>
      </c>
      <c r="K159">
        <f>VLOOKUP($A159,'Relevant Nodes'!$A$3:$J$177,6,FALSE)</f>
        <v>2</v>
      </c>
      <c r="L159">
        <f>VLOOKUP($A159,'Relevant Nodes'!$A$3:$J$177,4,FALSE)</f>
        <v>3</v>
      </c>
      <c r="M159" s="15">
        <f>VLOOKUP($K159,Sharing!$B$8:$G$34,6,FALSE)</f>
        <v>0.43119743898267082</v>
      </c>
      <c r="N159">
        <f>VLOOKUP($A159,'Relevant Nodes'!$A$3:$J$177,9,FALSE)</f>
        <v>30.600051515481876</v>
      </c>
      <c r="O159">
        <f>VLOOKUP($A159,'Relevant Nodes'!$A$3:$J$177,10,FALSE)</f>
        <v>3.3646841921636015</v>
      </c>
      <c r="P159">
        <f t="shared" si="14"/>
        <v>13.194663846213579</v>
      </c>
      <c r="Q159">
        <f t="shared" si="15"/>
        <v>17.405387669268297</v>
      </c>
      <c r="R159">
        <f t="shared" si="16"/>
        <v>0</v>
      </c>
      <c r="S159">
        <f t="shared" si="17"/>
        <v>23.781102018414082</v>
      </c>
      <c r="T159">
        <f t="shared" si="18"/>
        <v>0</v>
      </c>
      <c r="U159">
        <f t="shared" si="19"/>
        <v>6.3757143491457864</v>
      </c>
      <c r="V159">
        <f t="shared" si="20"/>
        <v>17.405387669268297</v>
      </c>
    </row>
    <row r="160" spans="1:22" x14ac:dyDescent="0.35">
      <c r="A160" s="22" t="s">
        <v>133</v>
      </c>
      <c r="B160" s="22" t="s">
        <v>401</v>
      </c>
      <c r="C160" s="22" t="s">
        <v>221</v>
      </c>
      <c r="D160" s="24">
        <v>0.48879600000000001</v>
      </c>
      <c r="E160" s="25" t="s">
        <v>622</v>
      </c>
      <c r="F160" s="26">
        <v>0.81535038176096053</v>
      </c>
      <c r="G160" s="27">
        <v>342.44716033960344</v>
      </c>
      <c r="H160" s="28">
        <v>0.41958149359008617</v>
      </c>
      <c r="I160" s="27">
        <v>176.2242273078362</v>
      </c>
      <c r="J160">
        <f>VLOOKUP($A160,'Relevant Nodes'!$A$3:$J$177,7,FALSE)</f>
        <v>9</v>
      </c>
      <c r="K160">
        <f>VLOOKUP($A160,'Relevant Nodes'!$A$3:$J$177,6,FALSE)</f>
        <v>18</v>
      </c>
      <c r="L160">
        <f>VLOOKUP($A160,'Relevant Nodes'!$A$3:$J$177,4,FALSE)</f>
        <v>18</v>
      </c>
      <c r="M160" s="15">
        <f>VLOOKUP($K160,Sharing!$B$8:$G$34,6,FALSE)</f>
        <v>1</v>
      </c>
      <c r="N160">
        <f>VLOOKUP($A160,'Relevant Nodes'!$A$3:$J$177,9,FALSE)</f>
        <v>1.6330076697483011</v>
      </c>
      <c r="O160">
        <f>VLOOKUP($A160,'Relevant Nodes'!$A$3:$J$177,10,FALSE)</f>
        <v>-0.21383098173018361</v>
      </c>
      <c r="P160">
        <f t="shared" si="14"/>
        <v>1.6330076697483011</v>
      </c>
      <c r="Q160">
        <f t="shared" si="15"/>
        <v>0</v>
      </c>
      <c r="R160">
        <f t="shared" si="16"/>
        <v>1</v>
      </c>
      <c r="S160">
        <f t="shared" si="17"/>
        <v>0.58437663521210692</v>
      </c>
      <c r="T160">
        <f t="shared" si="18"/>
        <v>-0.21383098173018361</v>
      </c>
      <c r="U160">
        <f t="shared" si="19"/>
        <v>0.79820761694229059</v>
      </c>
      <c r="V160">
        <f t="shared" si="20"/>
        <v>0</v>
      </c>
    </row>
    <row r="161" spans="1:22" x14ac:dyDescent="0.35">
      <c r="A161" s="22" t="s">
        <v>133</v>
      </c>
      <c r="B161" s="22" t="s">
        <v>554</v>
      </c>
      <c r="C161" s="22" t="s">
        <v>239</v>
      </c>
      <c r="D161" s="24">
        <v>0.504498</v>
      </c>
      <c r="E161" s="25" t="s">
        <v>623</v>
      </c>
      <c r="F161" s="26">
        <v>0</v>
      </c>
      <c r="G161" s="27">
        <v>0</v>
      </c>
      <c r="H161" s="28">
        <v>0.7</v>
      </c>
      <c r="I161" s="27">
        <v>220.5</v>
      </c>
      <c r="J161">
        <f>VLOOKUP($A161,'Relevant Nodes'!$A$3:$J$177,7,FALSE)</f>
        <v>9</v>
      </c>
      <c r="K161">
        <f>VLOOKUP($A161,'Relevant Nodes'!$A$3:$J$177,6,FALSE)</f>
        <v>18</v>
      </c>
      <c r="L161">
        <f>VLOOKUP($A161,'Relevant Nodes'!$A$3:$J$177,4,FALSE)</f>
        <v>18</v>
      </c>
      <c r="M161" s="15">
        <f>VLOOKUP($K161,Sharing!$B$8:$G$34,6,FALSE)</f>
        <v>1</v>
      </c>
      <c r="N161">
        <f>VLOOKUP($A161,'Relevant Nodes'!$A$3:$J$177,9,FALSE)</f>
        <v>1.6330076697483011</v>
      </c>
      <c r="O161">
        <f>VLOOKUP($A161,'Relevant Nodes'!$A$3:$J$177,10,FALSE)</f>
        <v>-0.21383098173018361</v>
      </c>
      <c r="P161">
        <f t="shared" si="14"/>
        <v>1.6330076697483011</v>
      </c>
      <c r="Q161">
        <f t="shared" si="15"/>
        <v>0</v>
      </c>
      <c r="R161">
        <f t="shared" si="16"/>
        <v>0</v>
      </c>
      <c r="S161">
        <f t="shared" si="17"/>
        <v>0.82384910337267847</v>
      </c>
      <c r="T161">
        <f t="shared" si="18"/>
        <v>0</v>
      </c>
      <c r="U161">
        <f t="shared" si="19"/>
        <v>0.82384910337267847</v>
      </c>
      <c r="V161">
        <f t="shared" si="20"/>
        <v>0</v>
      </c>
    </row>
    <row r="162" spans="1:22" x14ac:dyDescent="0.35">
      <c r="A162" s="22" t="s">
        <v>133</v>
      </c>
      <c r="B162" s="22" t="s">
        <v>516</v>
      </c>
      <c r="C162" s="22" t="s">
        <v>252</v>
      </c>
      <c r="D162" s="24">
        <v>0.102893</v>
      </c>
      <c r="E162" s="25" t="s">
        <v>622</v>
      </c>
      <c r="F162" s="26">
        <v>0.81535038176096053</v>
      </c>
      <c r="G162" s="27">
        <v>40.685984049871927</v>
      </c>
      <c r="H162" s="28">
        <v>0.5</v>
      </c>
      <c r="I162" s="27">
        <v>24.95</v>
      </c>
      <c r="J162">
        <f>VLOOKUP($A162,'Relevant Nodes'!$A$3:$J$177,7,FALSE)</f>
        <v>9</v>
      </c>
      <c r="K162">
        <f>VLOOKUP($A162,'Relevant Nodes'!$A$3:$J$177,6,FALSE)</f>
        <v>18</v>
      </c>
      <c r="L162">
        <f>VLOOKUP($A162,'Relevant Nodes'!$A$3:$J$177,4,FALSE)</f>
        <v>18</v>
      </c>
      <c r="M162" s="15">
        <f>VLOOKUP($K162,Sharing!$B$8:$G$34,6,FALSE)</f>
        <v>1</v>
      </c>
      <c r="N162">
        <f>VLOOKUP($A162,'Relevant Nodes'!$A$3:$J$177,9,FALSE)</f>
        <v>1.6330076697483011</v>
      </c>
      <c r="O162">
        <f>VLOOKUP($A162,'Relevant Nodes'!$A$3:$J$177,10,FALSE)</f>
        <v>-0.21383098173018361</v>
      </c>
      <c r="P162">
        <f t="shared" si="14"/>
        <v>1.6330076697483011</v>
      </c>
      <c r="Q162">
        <f t="shared" si="15"/>
        <v>0</v>
      </c>
      <c r="R162">
        <f t="shared" si="16"/>
        <v>1</v>
      </c>
      <c r="S162">
        <f t="shared" si="17"/>
        <v>-4.5805923566771656E-2</v>
      </c>
      <c r="T162">
        <f t="shared" si="18"/>
        <v>-0.21383098173018361</v>
      </c>
      <c r="U162">
        <f t="shared" si="19"/>
        <v>0.16802505816341196</v>
      </c>
      <c r="V162">
        <f t="shared" si="20"/>
        <v>0</v>
      </c>
    </row>
    <row r="163" spans="1:22" x14ac:dyDescent="0.35">
      <c r="A163" s="22" t="s">
        <v>134</v>
      </c>
      <c r="B163" s="22" t="s">
        <v>518</v>
      </c>
      <c r="C163" s="22" t="s">
        <v>252</v>
      </c>
      <c r="D163" s="24">
        <v>0.102893</v>
      </c>
      <c r="E163" s="25" t="s">
        <v>622</v>
      </c>
      <c r="F163" s="26">
        <v>0.81535038176096053</v>
      </c>
      <c r="G163" s="27">
        <v>40.685984049871927</v>
      </c>
      <c r="H163" s="28">
        <v>0.5</v>
      </c>
      <c r="I163" s="27">
        <v>24.95</v>
      </c>
      <c r="J163">
        <f>VLOOKUP($A163,'Relevant Nodes'!$A$3:$J$177,7,FALSE)</f>
        <v>13</v>
      </c>
      <c r="K163">
        <f>VLOOKUP($A163,'Relevant Nodes'!$A$3:$J$177,6,FALSE)</f>
        <v>26</v>
      </c>
      <c r="L163">
        <f>VLOOKUP($A163,'Relevant Nodes'!$A$3:$J$177,4,FALSE)</f>
        <v>20</v>
      </c>
      <c r="M163" s="15">
        <f>VLOOKUP($K163,Sharing!$B$8:$G$34,6,FALSE)</f>
        <v>1</v>
      </c>
      <c r="N163">
        <f>VLOOKUP($A163,'Relevant Nodes'!$A$3:$J$177,9,FALSE)</f>
        <v>-3.4346299351524867</v>
      </c>
      <c r="O163">
        <f>VLOOKUP($A163,'Relevant Nodes'!$A$3:$J$177,10,FALSE)</f>
        <v>-3.6504587307326051</v>
      </c>
      <c r="P163">
        <f t="shared" si="14"/>
        <v>-3.4346299351524867</v>
      </c>
      <c r="Q163">
        <f t="shared" si="15"/>
        <v>0</v>
      </c>
      <c r="R163">
        <f t="shared" si="16"/>
        <v>1</v>
      </c>
      <c r="S163">
        <f t="shared" si="17"/>
        <v>-4.0038581086502498</v>
      </c>
      <c r="T163">
        <f t="shared" si="18"/>
        <v>-3.6504587307326051</v>
      </c>
      <c r="U163">
        <f t="shared" si="19"/>
        <v>-0.35339937791764481</v>
      </c>
      <c r="V163">
        <f t="shared" si="20"/>
        <v>0</v>
      </c>
    </row>
    <row r="164" spans="1:22" x14ac:dyDescent="0.35">
      <c r="A164" s="22" t="s">
        <v>136</v>
      </c>
      <c r="B164" s="22" t="s">
        <v>522</v>
      </c>
      <c r="C164" s="22" t="s">
        <v>248</v>
      </c>
      <c r="D164" s="24">
        <v>0.52392499999999997</v>
      </c>
      <c r="E164" s="25" t="s">
        <v>623</v>
      </c>
      <c r="F164" s="26">
        <v>0.81535038176096053</v>
      </c>
      <c r="G164" s="27">
        <v>14.676306871697289</v>
      </c>
      <c r="H164" s="28">
        <v>0.41958149359008617</v>
      </c>
      <c r="I164" s="27">
        <v>7.552466884621551</v>
      </c>
      <c r="J164">
        <f>VLOOKUP($A164,'Relevant Nodes'!$A$3:$J$177,7,FALSE)</f>
        <v>1</v>
      </c>
      <c r="K164">
        <f>VLOOKUP($A164,'Relevant Nodes'!$A$3:$J$177,6,FALSE)</f>
        <v>1</v>
      </c>
      <c r="L164">
        <f>VLOOKUP($A164,'Relevant Nodes'!$A$3:$J$177,4,FALSE)</f>
        <v>6</v>
      </c>
      <c r="M164" s="15">
        <f>VLOOKUP($K164,Sharing!$B$8:$G$34,6,FALSE)</f>
        <v>0.51646109579767174</v>
      </c>
      <c r="N164">
        <f>VLOOKUP($A164,'Relevant Nodes'!$A$3:$J$177,9,FALSE)</f>
        <v>40.313848378608483</v>
      </c>
      <c r="O164">
        <f>VLOOKUP($A164,'Relevant Nodes'!$A$3:$J$177,10,FALSE)</f>
        <v>3.2664548438781749</v>
      </c>
      <c r="P164">
        <f t="shared" si="14"/>
        <v>20.820534309437331</v>
      </c>
      <c r="Q164">
        <f t="shared" si="15"/>
        <v>19.493314069171152</v>
      </c>
      <c r="R164">
        <f t="shared" si="16"/>
        <v>0</v>
      </c>
      <c r="S164">
        <f t="shared" si="17"/>
        <v>30.401712507243104</v>
      </c>
      <c r="T164">
        <f t="shared" si="18"/>
        <v>0</v>
      </c>
      <c r="U164">
        <f t="shared" si="19"/>
        <v>10.908398438071954</v>
      </c>
      <c r="V164">
        <f t="shared" si="20"/>
        <v>19.493314069171152</v>
      </c>
    </row>
    <row r="165" spans="1:22" x14ac:dyDescent="0.35">
      <c r="A165" s="22" t="s">
        <v>137</v>
      </c>
      <c r="B165" s="22" t="s">
        <v>527</v>
      </c>
      <c r="C165" s="22" t="s">
        <v>221</v>
      </c>
      <c r="D165" s="24">
        <v>0.42394999999999999</v>
      </c>
      <c r="E165" s="25" t="s">
        <v>622</v>
      </c>
      <c r="F165" s="26">
        <v>0.81535038176096053</v>
      </c>
      <c r="G165" s="27">
        <v>962.11345047793338</v>
      </c>
      <c r="H165" s="28">
        <v>0.41958149359008617</v>
      </c>
      <c r="I165" s="27">
        <v>495.1061624363017</v>
      </c>
      <c r="J165">
        <f>VLOOKUP($A165,'Relevant Nodes'!$A$3:$J$177,7,FALSE)</f>
        <v>1</v>
      </c>
      <c r="K165">
        <f>VLOOKUP($A165,'Relevant Nodes'!$A$3:$J$177,6,FALSE)</f>
        <v>2</v>
      </c>
      <c r="L165">
        <f>VLOOKUP($A165,'Relevant Nodes'!$A$3:$J$177,4,FALSE)</f>
        <v>3</v>
      </c>
      <c r="M165" s="15">
        <f>VLOOKUP($K165,Sharing!$B$8:$G$34,6,FALSE)</f>
        <v>0.43119743898267082</v>
      </c>
      <c r="N165">
        <f>VLOOKUP($A165,'Relevant Nodes'!$A$3:$J$177,9,FALSE)</f>
        <v>30.600051515481876</v>
      </c>
      <c r="O165">
        <f>VLOOKUP($A165,'Relevant Nodes'!$A$3:$J$177,10,FALSE)</f>
        <v>3.3646841921636015</v>
      </c>
      <c r="P165">
        <f t="shared" si="14"/>
        <v>13.194663846213579</v>
      </c>
      <c r="Q165">
        <f t="shared" si="15"/>
        <v>17.405387669268297</v>
      </c>
      <c r="R165">
        <f t="shared" si="16"/>
        <v>1</v>
      </c>
      <c r="S165">
        <f t="shared" si="17"/>
        <v>16.337576032152143</v>
      </c>
      <c r="T165">
        <f t="shared" si="18"/>
        <v>3.3646841921636015</v>
      </c>
      <c r="U165">
        <f t="shared" si="19"/>
        <v>5.5938777376022468</v>
      </c>
      <c r="V165">
        <f t="shared" si="20"/>
        <v>7.3790141023862947</v>
      </c>
    </row>
    <row r="166" spans="1:22" x14ac:dyDescent="0.35">
      <c r="A166" s="22" t="s">
        <v>138</v>
      </c>
      <c r="B166" s="22" t="s">
        <v>523</v>
      </c>
      <c r="C166" s="22" t="s">
        <v>221</v>
      </c>
      <c r="D166" s="24">
        <v>0.694492</v>
      </c>
      <c r="E166" s="25" t="s">
        <v>622</v>
      </c>
      <c r="F166" s="26">
        <v>0.81535038176096053</v>
      </c>
      <c r="G166" s="27">
        <v>1792.9554894923522</v>
      </c>
      <c r="H166" s="28">
        <v>0.41958149359008617</v>
      </c>
      <c r="I166" s="27">
        <v>922.65970440459955</v>
      </c>
      <c r="J166">
        <f>VLOOKUP($A166,'Relevant Nodes'!$A$3:$J$177,7,FALSE)</f>
        <v>10</v>
      </c>
      <c r="K166">
        <f>VLOOKUP($A166,'Relevant Nodes'!$A$3:$J$177,6,FALSE)</f>
        <v>20</v>
      </c>
      <c r="L166">
        <f>VLOOKUP($A166,'Relevant Nodes'!$A$3:$J$177,4,FALSE)</f>
        <v>20</v>
      </c>
      <c r="M166" s="15">
        <f>VLOOKUP($K166,Sharing!$B$8:$G$34,6,FALSE)</f>
        <v>1</v>
      </c>
      <c r="N166">
        <f>VLOOKUP($A166,'Relevant Nodes'!$A$3:$J$177,9,FALSE)</f>
        <v>-4.5817651085461</v>
      </c>
      <c r="O166">
        <f>VLOOKUP($A166,'Relevant Nodes'!$A$3:$J$177,10,FALSE)</f>
        <v>9.1686272527283652</v>
      </c>
      <c r="P166">
        <f t="shared" si="14"/>
        <v>-4.5817651085461</v>
      </c>
      <c r="Q166">
        <f t="shared" si="15"/>
        <v>0</v>
      </c>
      <c r="R166">
        <f t="shared" si="16"/>
        <v>1</v>
      </c>
      <c r="S166">
        <f t="shared" si="17"/>
        <v>5.9866280389639677</v>
      </c>
      <c r="T166">
        <f t="shared" si="18"/>
        <v>9.1686272527283652</v>
      </c>
      <c r="U166">
        <f t="shared" si="19"/>
        <v>-3.181999213764398</v>
      </c>
      <c r="V166">
        <f t="shared" si="20"/>
        <v>0</v>
      </c>
    </row>
    <row r="167" spans="1:22" x14ac:dyDescent="0.35">
      <c r="A167" s="22" t="s">
        <v>139</v>
      </c>
      <c r="B167" s="22" t="s">
        <v>535</v>
      </c>
      <c r="C167" s="22" t="s">
        <v>244</v>
      </c>
      <c r="D167" s="24">
        <v>0.18637599999999999</v>
      </c>
      <c r="E167" s="25" t="s">
        <v>622</v>
      </c>
      <c r="F167" s="26">
        <v>0.81535038176096053</v>
      </c>
      <c r="G167" s="27">
        <v>1647.8231215389012</v>
      </c>
      <c r="H167" s="28">
        <v>0.41958149359008617</v>
      </c>
      <c r="I167" s="27">
        <v>847.97419854556415</v>
      </c>
      <c r="J167">
        <f>VLOOKUP($A167,'Relevant Nodes'!$A$3:$J$177,7,FALSE)</f>
        <v>7</v>
      </c>
      <c r="K167">
        <f>VLOOKUP($A167,'Relevant Nodes'!$A$3:$J$177,6,FALSE)</f>
        <v>18</v>
      </c>
      <c r="L167">
        <f>VLOOKUP($A167,'Relevant Nodes'!$A$3:$J$177,4,FALSE)</f>
        <v>20</v>
      </c>
      <c r="M167" s="15">
        <f>VLOOKUP($K167,Sharing!$B$8:$G$34,6,FALSE)</f>
        <v>1</v>
      </c>
      <c r="N167">
        <f>VLOOKUP($A167,'Relevant Nodes'!$A$3:$J$177,9,FALSE)</f>
        <v>-1.9490807843084237</v>
      </c>
      <c r="O167">
        <f>VLOOKUP($A167,'Relevant Nodes'!$A$3:$J$177,10,FALSE)</f>
        <v>3.7419988826521893</v>
      </c>
      <c r="P167">
        <f t="shared" si="14"/>
        <v>-1.9490807843084237</v>
      </c>
      <c r="Q167">
        <f t="shared" si="15"/>
        <v>0</v>
      </c>
      <c r="R167">
        <f t="shared" si="16"/>
        <v>1</v>
      </c>
      <c r="S167">
        <f t="shared" si="17"/>
        <v>3.3787370023959227</v>
      </c>
      <c r="T167">
        <f t="shared" si="18"/>
        <v>3.7419988826521893</v>
      </c>
      <c r="U167">
        <f t="shared" si="19"/>
        <v>-0.36326188025626677</v>
      </c>
      <c r="V167">
        <f t="shared" si="20"/>
        <v>0</v>
      </c>
    </row>
    <row r="168" spans="1:22" x14ac:dyDescent="0.35">
      <c r="A168" s="22" t="s">
        <v>140</v>
      </c>
      <c r="B168" s="22" t="s">
        <v>424</v>
      </c>
      <c r="C168" s="22" t="s">
        <v>241</v>
      </c>
      <c r="D168" s="24">
        <v>3.9350000000000001E-3</v>
      </c>
      <c r="E168" s="25" t="s">
        <v>622</v>
      </c>
      <c r="F168" s="26">
        <v>0.81535038176096053</v>
      </c>
      <c r="G168" s="27">
        <v>243.7897641465272</v>
      </c>
      <c r="H168" s="28">
        <v>0</v>
      </c>
      <c r="I168" s="27">
        <v>0</v>
      </c>
      <c r="J168">
        <f>VLOOKUP($A168,'Relevant Nodes'!$A$3:$J$177,7,FALSE)</f>
        <v>10</v>
      </c>
      <c r="K168">
        <f>VLOOKUP($A168,'Relevant Nodes'!$A$3:$J$177,6,FALSE)</f>
        <v>21</v>
      </c>
      <c r="L168">
        <f>VLOOKUP($A168,'Relevant Nodes'!$A$3:$J$177,4,FALSE)</f>
        <v>20</v>
      </c>
      <c r="M168" s="15">
        <f>VLOOKUP($K168,Sharing!$B$8:$G$34,6,FALSE)</f>
        <v>1</v>
      </c>
      <c r="N168">
        <f>VLOOKUP($A168,'Relevant Nodes'!$A$3:$J$177,9,FALSE)</f>
        <v>-4.6641860957070493</v>
      </c>
      <c r="O168">
        <f>VLOOKUP($A168,'Relevant Nodes'!$A$3:$J$177,10,FALSE)</f>
        <v>5.7342079689546805</v>
      </c>
      <c r="P168">
        <f t="shared" si="14"/>
        <v>-4.6641860957070493</v>
      </c>
      <c r="Q168">
        <f t="shared" si="15"/>
        <v>0</v>
      </c>
      <c r="R168">
        <f t="shared" si="16"/>
        <v>1</v>
      </c>
      <c r="S168">
        <f t="shared" si="17"/>
        <v>5.7158543966680737</v>
      </c>
      <c r="T168">
        <f t="shared" si="18"/>
        <v>5.7342079689546805</v>
      </c>
      <c r="U168">
        <f t="shared" si="19"/>
        <v>-1.835357228660724E-2</v>
      </c>
      <c r="V168">
        <f t="shared" si="20"/>
        <v>0</v>
      </c>
    </row>
    <row r="169" spans="1:22" x14ac:dyDescent="0.35">
      <c r="A169" s="22" t="s">
        <v>140</v>
      </c>
      <c r="B169" s="22" t="s">
        <v>524</v>
      </c>
      <c r="C169" s="22" t="s">
        <v>237</v>
      </c>
      <c r="D169" s="24">
        <v>0.320801</v>
      </c>
      <c r="E169" s="25" t="s">
        <v>623</v>
      </c>
      <c r="F169" s="26">
        <v>0</v>
      </c>
      <c r="G169" s="27">
        <v>0</v>
      </c>
      <c r="H169" s="28">
        <v>0.7</v>
      </c>
      <c r="I169" s="27">
        <v>159.6</v>
      </c>
      <c r="J169">
        <f>VLOOKUP($A169,'Relevant Nodes'!$A$3:$J$177,7,FALSE)</f>
        <v>10</v>
      </c>
      <c r="K169">
        <f>VLOOKUP($A169,'Relevant Nodes'!$A$3:$J$177,6,FALSE)</f>
        <v>21</v>
      </c>
      <c r="L169">
        <f>VLOOKUP($A169,'Relevant Nodes'!$A$3:$J$177,4,FALSE)</f>
        <v>20</v>
      </c>
      <c r="M169" s="15">
        <f>VLOOKUP($K169,Sharing!$B$8:$G$34,6,FALSE)</f>
        <v>1</v>
      </c>
      <c r="N169">
        <f>VLOOKUP($A169,'Relevant Nodes'!$A$3:$J$177,9,FALSE)</f>
        <v>-4.6641860957070493</v>
      </c>
      <c r="O169">
        <f>VLOOKUP($A169,'Relevant Nodes'!$A$3:$J$177,10,FALSE)</f>
        <v>5.7342079689546805</v>
      </c>
      <c r="P169">
        <f t="shared" si="14"/>
        <v>-4.6641860957070493</v>
      </c>
      <c r="Q169">
        <f t="shared" si="15"/>
        <v>0</v>
      </c>
      <c r="R169">
        <f t="shared" si="16"/>
        <v>0</v>
      </c>
      <c r="S169">
        <f t="shared" si="17"/>
        <v>-1.4962755636889171</v>
      </c>
      <c r="T169">
        <f t="shared" si="18"/>
        <v>0</v>
      </c>
      <c r="U169">
        <f t="shared" si="19"/>
        <v>-1.4962755636889171</v>
      </c>
      <c r="V169">
        <f t="shared" si="20"/>
        <v>0</v>
      </c>
    </row>
    <row r="170" spans="1:22" x14ac:dyDescent="0.35">
      <c r="A170" s="22" t="s">
        <v>141</v>
      </c>
      <c r="B170" s="22" t="s">
        <v>540</v>
      </c>
      <c r="C170" s="22" t="s">
        <v>221</v>
      </c>
      <c r="D170" s="24">
        <v>0.284132</v>
      </c>
      <c r="E170" s="25" t="s">
        <v>622</v>
      </c>
      <c r="F170" s="26">
        <v>0.81535038176096053</v>
      </c>
      <c r="G170" s="27">
        <v>660.433809226378</v>
      </c>
      <c r="H170" s="28">
        <v>0.41958149359008617</v>
      </c>
      <c r="I170" s="27">
        <v>339.86100980796982</v>
      </c>
      <c r="J170">
        <f>VLOOKUP($A170,'Relevant Nodes'!$A$3:$J$177,7,FALSE)</f>
        <v>6</v>
      </c>
      <c r="K170">
        <f>VLOOKUP($A170,'Relevant Nodes'!$A$3:$J$177,6,FALSE)</f>
        <v>16</v>
      </c>
      <c r="L170">
        <f>VLOOKUP($A170,'Relevant Nodes'!$A$3:$J$177,4,FALSE)</f>
        <v>18</v>
      </c>
      <c r="M170" s="15">
        <f>VLOOKUP($K170,Sharing!$B$8:$G$34,6,FALSE)</f>
        <v>1</v>
      </c>
      <c r="N170">
        <f>VLOOKUP($A170,'Relevant Nodes'!$A$3:$J$177,9,FALSE)</f>
        <v>1.7803951198761869</v>
      </c>
      <c r="O170">
        <f>VLOOKUP($A170,'Relevant Nodes'!$A$3:$J$177,10,FALSE)</f>
        <v>2.8763036315924237</v>
      </c>
      <c r="P170">
        <f t="shared" si="14"/>
        <v>1.7803951198761869</v>
      </c>
      <c r="Q170">
        <f t="shared" si="15"/>
        <v>0</v>
      </c>
      <c r="R170">
        <f t="shared" si="16"/>
        <v>1</v>
      </c>
      <c r="S170">
        <f t="shared" si="17"/>
        <v>3.3821708577930845</v>
      </c>
      <c r="T170">
        <f t="shared" si="18"/>
        <v>2.8763036315924237</v>
      </c>
      <c r="U170">
        <f t="shared" si="19"/>
        <v>0.50586722620066071</v>
      </c>
      <c r="V170">
        <f t="shared" si="20"/>
        <v>0</v>
      </c>
    </row>
    <row r="171" spans="1:22" x14ac:dyDescent="0.35">
      <c r="A171" s="22" t="s">
        <v>142</v>
      </c>
      <c r="B171" s="22" t="s">
        <v>541</v>
      </c>
      <c r="C171" s="22" t="s">
        <v>221</v>
      </c>
      <c r="D171" s="24">
        <v>9.9678000000000003E-2</v>
      </c>
      <c r="E171" s="25" t="s">
        <v>622</v>
      </c>
      <c r="F171" s="26">
        <v>0.81535038176096053</v>
      </c>
      <c r="G171" s="27">
        <v>582.97552295908679</v>
      </c>
      <c r="H171" s="28">
        <v>0.41958149359008617</v>
      </c>
      <c r="I171" s="27">
        <v>300.00076791691163</v>
      </c>
      <c r="J171">
        <f>VLOOKUP($A171,'Relevant Nodes'!$A$3:$J$177,7,FALSE)</f>
        <v>9</v>
      </c>
      <c r="K171">
        <f>VLOOKUP($A171,'Relevant Nodes'!$A$3:$J$177,6,FALSE)</f>
        <v>24</v>
      </c>
      <c r="L171">
        <f>VLOOKUP($A171,'Relevant Nodes'!$A$3:$J$177,4,FALSE)</f>
        <v>21</v>
      </c>
      <c r="M171" s="15">
        <f>VLOOKUP($K171,Sharing!$B$8:$G$34,6,FALSE)</f>
        <v>1</v>
      </c>
      <c r="N171">
        <f>VLOOKUP($A171,'Relevant Nodes'!$A$3:$J$177,9,FALSE)</f>
        <v>0.51436119710935135</v>
      </c>
      <c r="O171">
        <f>VLOOKUP($A171,'Relevant Nodes'!$A$3:$J$177,10,FALSE)</f>
        <v>-1.2606523769232003</v>
      </c>
      <c r="P171">
        <f t="shared" si="14"/>
        <v>0.51436119710935135</v>
      </c>
      <c r="Q171">
        <f t="shared" si="15"/>
        <v>0</v>
      </c>
      <c r="R171">
        <f t="shared" si="16"/>
        <v>1</v>
      </c>
      <c r="S171">
        <f t="shared" si="17"/>
        <v>-1.2093818815177344</v>
      </c>
      <c r="T171">
        <f t="shared" si="18"/>
        <v>-1.2606523769232003</v>
      </c>
      <c r="U171">
        <f t="shared" si="19"/>
        <v>5.1270495405465924E-2</v>
      </c>
      <c r="V171">
        <f t="shared" si="20"/>
        <v>0</v>
      </c>
    </row>
    <row r="172" spans="1:22" x14ac:dyDescent="0.35">
      <c r="A172" s="22" t="s">
        <v>143</v>
      </c>
      <c r="B172" s="22" t="s">
        <v>543</v>
      </c>
      <c r="C172" s="22" t="s">
        <v>221</v>
      </c>
      <c r="D172" s="24">
        <v>0.69812600000000002</v>
      </c>
      <c r="E172" s="25" t="s">
        <v>622</v>
      </c>
      <c r="F172" s="26">
        <v>0.81535038176096053</v>
      </c>
      <c r="G172" s="27">
        <v>896.88541993705655</v>
      </c>
      <c r="H172" s="28">
        <v>0.41958149359008617</v>
      </c>
      <c r="I172" s="27">
        <v>461.5396429490948</v>
      </c>
      <c r="J172">
        <f>VLOOKUP($A172,'Relevant Nodes'!$A$3:$J$177,7,FALSE)</f>
        <v>5</v>
      </c>
      <c r="K172">
        <f>VLOOKUP($A172,'Relevant Nodes'!$A$3:$J$177,6,FALSE)</f>
        <v>15</v>
      </c>
      <c r="L172">
        <f>VLOOKUP($A172,'Relevant Nodes'!$A$3:$J$177,4,FALSE)</f>
        <v>18</v>
      </c>
      <c r="M172" s="15">
        <f>VLOOKUP($K172,Sharing!$B$8:$G$34,6,FALSE)</f>
        <v>0.82999295887309366</v>
      </c>
      <c r="N172">
        <f>VLOOKUP($A172,'Relevant Nodes'!$A$3:$J$177,9,FALSE)</f>
        <v>2.3355769876479697</v>
      </c>
      <c r="O172">
        <f>VLOOKUP($A172,'Relevant Nodes'!$A$3:$J$177,10,FALSE)</f>
        <v>4.9229385158653098</v>
      </c>
      <c r="P172">
        <f t="shared" si="14"/>
        <v>1.9385124546538453</v>
      </c>
      <c r="Q172">
        <f t="shared" si="15"/>
        <v>0.39706453299412447</v>
      </c>
      <c r="R172">
        <f t="shared" si="16"/>
        <v>1</v>
      </c>
      <c r="S172">
        <f t="shared" si="17"/>
        <v>6.5534655359440359</v>
      </c>
      <c r="T172">
        <f t="shared" si="18"/>
        <v>4.9229385158653098</v>
      </c>
      <c r="U172">
        <f t="shared" si="19"/>
        <v>1.3533259459176705</v>
      </c>
      <c r="V172">
        <f t="shared" si="20"/>
        <v>0.27720107416105616</v>
      </c>
    </row>
    <row r="173" spans="1:22" x14ac:dyDescent="0.35">
      <c r="A173" s="22" t="s">
        <v>144</v>
      </c>
      <c r="B173" s="22" t="s">
        <v>547</v>
      </c>
      <c r="C173" s="22" t="s">
        <v>221</v>
      </c>
      <c r="D173" s="24">
        <v>0.33856799999999998</v>
      </c>
      <c r="E173" s="25" t="s">
        <v>622</v>
      </c>
      <c r="F173" s="26">
        <v>0.81535038176096053</v>
      </c>
      <c r="G173" s="27">
        <v>1006.1423710930253</v>
      </c>
      <c r="H173" s="28">
        <v>0.41958149359008617</v>
      </c>
      <c r="I173" s="27">
        <v>517.76356309016637</v>
      </c>
      <c r="J173">
        <f>VLOOKUP($A173,'Relevant Nodes'!$A$3:$J$177,7,FALSE)</f>
        <v>14</v>
      </c>
      <c r="K173">
        <f>VLOOKUP($A173,'Relevant Nodes'!$A$3:$J$177,6,FALSE)</f>
        <v>22</v>
      </c>
      <c r="L173">
        <f>VLOOKUP($A173,'Relevant Nodes'!$A$3:$J$177,4,FALSE)</f>
        <v>20</v>
      </c>
      <c r="M173" s="15">
        <f>VLOOKUP($K173,Sharing!$B$8:$G$34,6,FALSE)</f>
        <v>-0.63860799181535965</v>
      </c>
      <c r="N173">
        <f>VLOOKUP($A173,'Relevant Nodes'!$A$3:$J$177,9,FALSE)</f>
        <v>-4.8957873076866694</v>
      </c>
      <c r="O173">
        <f>VLOOKUP($A173,'Relevant Nodes'!$A$3:$J$177,10,FALSE)</f>
        <v>2.4766222001213647</v>
      </c>
      <c r="P173">
        <f t="shared" si="14"/>
        <v>3.1264889009169101</v>
      </c>
      <c r="Q173">
        <f t="shared" si="15"/>
        <v>-8.0222762086035786</v>
      </c>
      <c r="R173">
        <f t="shared" si="16"/>
        <v>1</v>
      </c>
      <c r="S173">
        <f t="shared" si="17"/>
        <v>0.81906528293250469</v>
      </c>
      <c r="T173">
        <f t="shared" si="18"/>
        <v>2.4766222001213647</v>
      </c>
      <c r="U173">
        <f t="shared" si="19"/>
        <v>1.0585290942056365</v>
      </c>
      <c r="V173">
        <f t="shared" si="20"/>
        <v>-2.7160860113944962</v>
      </c>
    </row>
    <row r="174" spans="1:22" x14ac:dyDescent="0.35">
      <c r="A174" s="22" t="s">
        <v>146</v>
      </c>
      <c r="B174" s="22" t="s">
        <v>560</v>
      </c>
      <c r="C174" s="22" t="s">
        <v>221</v>
      </c>
      <c r="D174" s="24">
        <v>0.39253300000000002</v>
      </c>
      <c r="E174" s="25" t="s">
        <v>622</v>
      </c>
      <c r="F174" s="26">
        <v>0.81535038176096053</v>
      </c>
      <c r="G174" s="27">
        <v>1112.9532711037111</v>
      </c>
      <c r="H174" s="28">
        <v>0.41958149359008617</v>
      </c>
      <c r="I174" s="27">
        <v>572.72873875046764</v>
      </c>
      <c r="J174">
        <f>VLOOKUP($A174,'Relevant Nodes'!$A$3:$J$177,7,FALSE)</f>
        <v>5</v>
      </c>
      <c r="K174">
        <f>VLOOKUP($A174,'Relevant Nodes'!$A$3:$J$177,6,FALSE)</f>
        <v>15</v>
      </c>
      <c r="L174">
        <f>VLOOKUP($A174,'Relevant Nodes'!$A$3:$J$177,4,FALSE)</f>
        <v>18</v>
      </c>
      <c r="M174" s="15">
        <f>VLOOKUP($K174,Sharing!$B$8:$G$34,6,FALSE)</f>
        <v>0.82999295887309366</v>
      </c>
      <c r="N174">
        <f>VLOOKUP($A174,'Relevant Nodes'!$A$3:$J$177,9,FALSE)</f>
        <v>2.0230267853293098</v>
      </c>
      <c r="O174">
        <f>VLOOKUP($A174,'Relevant Nodes'!$A$3:$J$177,10,FALSE)</f>
        <v>4.7620818002517531</v>
      </c>
      <c r="P174">
        <f t="shared" si="14"/>
        <v>1.6790979874349967</v>
      </c>
      <c r="Q174">
        <f t="shared" si="15"/>
        <v>0.34392879789431308</v>
      </c>
      <c r="R174">
        <f t="shared" si="16"/>
        <v>1</v>
      </c>
      <c r="S174">
        <f t="shared" si="17"/>
        <v>5.5561865733774232</v>
      </c>
      <c r="T174">
        <f t="shared" si="18"/>
        <v>4.7620818002517531</v>
      </c>
      <c r="U174">
        <f t="shared" si="19"/>
        <v>0.65910137030182159</v>
      </c>
      <c r="V174">
        <f t="shared" si="20"/>
        <v>0.1350034028238484</v>
      </c>
    </row>
    <row r="175" spans="1:22" x14ac:dyDescent="0.35">
      <c r="A175" s="22" t="s">
        <v>147</v>
      </c>
      <c r="B175" s="22" t="s">
        <v>556</v>
      </c>
      <c r="C175" s="22" t="s">
        <v>346</v>
      </c>
      <c r="D175" s="24">
        <v>0.88148800000000005</v>
      </c>
      <c r="E175" s="25" t="s">
        <v>623</v>
      </c>
      <c r="F175" s="26">
        <v>0.81535038176096053</v>
      </c>
      <c r="G175" s="27">
        <v>1002.8809695659814</v>
      </c>
      <c r="H175" s="28">
        <v>0.85</v>
      </c>
      <c r="I175" s="27">
        <v>1045.5</v>
      </c>
      <c r="J175">
        <f>VLOOKUP($A175,'Relevant Nodes'!$A$3:$J$177,7,FALSE)</f>
        <v>9</v>
      </c>
      <c r="K175">
        <f>VLOOKUP($A175,'Relevant Nodes'!$A$3:$J$177,6,FALSE)</f>
        <v>18</v>
      </c>
      <c r="L175">
        <f>VLOOKUP($A175,'Relevant Nodes'!$A$3:$J$177,4,FALSE)</f>
        <v>18</v>
      </c>
      <c r="M175" s="15">
        <f>VLOOKUP($K175,Sharing!$B$8:$G$34,6,FALSE)</f>
        <v>1</v>
      </c>
      <c r="N175">
        <f>VLOOKUP($A175,'Relevant Nodes'!$A$3:$J$177,9,FALSE)</f>
        <v>3.5814151134143062</v>
      </c>
      <c r="O175">
        <f>VLOOKUP($A175,'Relevant Nodes'!$A$3:$J$177,10,FALSE)</f>
        <v>-1.8738426127998653</v>
      </c>
      <c r="P175">
        <f t="shared" si="14"/>
        <v>3.5814151134143062</v>
      </c>
      <c r="Q175">
        <f t="shared" si="15"/>
        <v>0</v>
      </c>
      <c r="R175">
        <f t="shared" si="16"/>
        <v>0</v>
      </c>
      <c r="S175">
        <f t="shared" si="17"/>
        <v>3.1569744454933502</v>
      </c>
      <c r="T175">
        <f t="shared" si="18"/>
        <v>0</v>
      </c>
      <c r="U175">
        <f t="shared" si="19"/>
        <v>3.1569744454933502</v>
      </c>
      <c r="V175">
        <f t="shared" si="20"/>
        <v>0</v>
      </c>
    </row>
    <row r="176" spans="1:22" x14ac:dyDescent="0.35">
      <c r="A176" s="22" t="s">
        <v>148</v>
      </c>
      <c r="B176" s="22" t="s">
        <v>557</v>
      </c>
      <c r="C176" s="22" t="s">
        <v>248</v>
      </c>
      <c r="D176" s="24">
        <v>0.119329</v>
      </c>
      <c r="E176" s="25" t="s">
        <v>623</v>
      </c>
      <c r="F176" s="26">
        <v>0.81535038176096053</v>
      </c>
      <c r="G176" s="27">
        <v>65.228030540876844</v>
      </c>
      <c r="H176" s="28">
        <v>0.41958149359008617</v>
      </c>
      <c r="I176" s="27">
        <v>33.566519487206897</v>
      </c>
      <c r="J176">
        <f>VLOOKUP($A176,'Relevant Nodes'!$A$3:$J$177,7,FALSE)</f>
        <v>1</v>
      </c>
      <c r="K176">
        <f>VLOOKUP($A176,'Relevant Nodes'!$A$3:$J$177,6,FALSE)</f>
        <v>8</v>
      </c>
      <c r="L176">
        <f>VLOOKUP($A176,'Relevant Nodes'!$A$3:$J$177,4,FALSE)</f>
        <v>8</v>
      </c>
      <c r="M176" s="15">
        <f>VLOOKUP($K176,Sharing!$B$8:$G$34,6,FALSE)</f>
        <v>0.4722090519824042</v>
      </c>
      <c r="N176">
        <f>VLOOKUP($A176,'Relevant Nodes'!$A$3:$J$177,9,FALSE)</f>
        <v>29.063719233824315</v>
      </c>
      <c r="O176">
        <f>VLOOKUP($A176,'Relevant Nodes'!$A$3:$J$177,10,FALSE)</f>
        <v>4.2883448047044661</v>
      </c>
      <c r="P176">
        <f t="shared" si="14"/>
        <v>13.724151306486947</v>
      </c>
      <c r="Q176">
        <f t="shared" si="15"/>
        <v>15.339567927337368</v>
      </c>
      <c r="R176">
        <f t="shared" si="16"/>
        <v>0</v>
      </c>
      <c r="S176">
        <f t="shared" si="17"/>
        <v>16.977257178589149</v>
      </c>
      <c r="T176">
        <f t="shared" si="18"/>
        <v>0</v>
      </c>
      <c r="U176">
        <f t="shared" si="19"/>
        <v>1.6376892512517809</v>
      </c>
      <c r="V176">
        <f t="shared" si="20"/>
        <v>15.339567927337368</v>
      </c>
    </row>
    <row r="177" spans="1:22" x14ac:dyDescent="0.35">
      <c r="A177" s="22" t="s">
        <v>149</v>
      </c>
      <c r="B177" s="22" t="s">
        <v>562</v>
      </c>
      <c r="C177" s="22" t="s">
        <v>221</v>
      </c>
      <c r="D177" s="24">
        <v>0.46739399999999998</v>
      </c>
      <c r="E177" s="25" t="s">
        <v>622</v>
      </c>
      <c r="F177" s="26">
        <v>0.81535038176096053</v>
      </c>
      <c r="G177" s="27">
        <v>774.58286267291248</v>
      </c>
      <c r="H177" s="28">
        <v>0.41958149359008617</v>
      </c>
      <c r="I177" s="27">
        <v>398.60241891058189</v>
      </c>
      <c r="J177">
        <f>VLOOKUP($A177,'Relevant Nodes'!$A$3:$J$177,7,FALSE)</f>
        <v>7</v>
      </c>
      <c r="K177">
        <f>VLOOKUP($A177,'Relevant Nodes'!$A$3:$J$177,6,FALSE)</f>
        <v>17</v>
      </c>
      <c r="L177">
        <f>VLOOKUP($A177,'Relevant Nodes'!$A$3:$J$177,4,FALSE)</f>
        <v>17</v>
      </c>
      <c r="M177" s="15">
        <f>VLOOKUP($K177,Sharing!$B$8:$G$34,6,FALSE)</f>
        <v>1</v>
      </c>
      <c r="N177">
        <f>VLOOKUP($A177,'Relevant Nodes'!$A$3:$J$177,9,FALSE)</f>
        <v>0.80328583134705811</v>
      </c>
      <c r="O177">
        <f>VLOOKUP($A177,'Relevant Nodes'!$A$3:$J$177,10,FALSE)</f>
        <v>2.1624905269324026</v>
      </c>
      <c r="P177">
        <f t="shared" si="14"/>
        <v>0.80328583134705811</v>
      </c>
      <c r="Q177">
        <f t="shared" si="15"/>
        <v>0</v>
      </c>
      <c r="R177">
        <f t="shared" si="16"/>
        <v>1</v>
      </c>
      <c r="S177">
        <f t="shared" si="17"/>
        <v>2.5379415047890292</v>
      </c>
      <c r="T177">
        <f t="shared" si="18"/>
        <v>2.1624905269324026</v>
      </c>
      <c r="U177">
        <f t="shared" si="19"/>
        <v>0.37545097785662684</v>
      </c>
      <c r="V177">
        <f t="shared" si="20"/>
        <v>0</v>
      </c>
    </row>
    <row r="178" spans="1:22" x14ac:dyDescent="0.35">
      <c r="A178" s="22" t="s">
        <v>149</v>
      </c>
      <c r="B178" s="22" t="s">
        <v>563</v>
      </c>
      <c r="C178" s="22" t="s">
        <v>221</v>
      </c>
      <c r="D178" s="24">
        <v>0.50946999999999998</v>
      </c>
      <c r="E178" s="25" t="s">
        <v>622</v>
      </c>
      <c r="F178" s="26">
        <v>0.81535038176096053</v>
      </c>
      <c r="G178" s="27">
        <v>244.59696102447054</v>
      </c>
      <c r="H178" s="28">
        <v>0.41958149359008617</v>
      </c>
      <c r="I178" s="27">
        <v>125.87025226208995</v>
      </c>
      <c r="J178">
        <f>VLOOKUP($A178,'Relevant Nodes'!$A$3:$J$177,7,FALSE)</f>
        <v>7</v>
      </c>
      <c r="K178">
        <f>VLOOKUP($A178,'Relevant Nodes'!$A$3:$J$177,6,FALSE)</f>
        <v>17</v>
      </c>
      <c r="L178">
        <f>VLOOKUP($A178,'Relevant Nodes'!$A$3:$J$177,4,FALSE)</f>
        <v>17</v>
      </c>
      <c r="M178" s="15">
        <f>VLOOKUP($K178,Sharing!$B$8:$G$34,6,FALSE)</f>
        <v>1</v>
      </c>
      <c r="N178">
        <f>VLOOKUP($A178,'Relevant Nodes'!$A$3:$J$177,9,FALSE)</f>
        <v>0.80328583134705811</v>
      </c>
      <c r="O178">
        <f>VLOOKUP($A178,'Relevant Nodes'!$A$3:$J$177,10,FALSE)</f>
        <v>2.1624905269324026</v>
      </c>
      <c r="P178">
        <f t="shared" si="14"/>
        <v>0.80328583134705811</v>
      </c>
      <c r="Q178">
        <f t="shared" si="15"/>
        <v>0</v>
      </c>
      <c r="R178">
        <f t="shared" si="16"/>
        <v>1</v>
      </c>
      <c r="S178">
        <f t="shared" si="17"/>
        <v>2.5717405594287883</v>
      </c>
      <c r="T178">
        <f t="shared" si="18"/>
        <v>2.1624905269324026</v>
      </c>
      <c r="U178">
        <f t="shared" si="19"/>
        <v>0.4092500324963857</v>
      </c>
      <c r="V178">
        <f t="shared" si="20"/>
        <v>0</v>
      </c>
    </row>
    <row r="179" spans="1:22" x14ac:dyDescent="0.35">
      <c r="A179" s="22" t="s">
        <v>150</v>
      </c>
      <c r="B179" s="22" t="s">
        <v>599</v>
      </c>
      <c r="C179" s="22" t="s">
        <v>239</v>
      </c>
      <c r="D179" s="24">
        <v>0.53979100000000002</v>
      </c>
      <c r="E179" s="30" t="s">
        <v>623</v>
      </c>
      <c r="F179" s="30">
        <v>0</v>
      </c>
      <c r="G179" s="30">
        <v>0</v>
      </c>
      <c r="H179" s="30">
        <v>0.7</v>
      </c>
      <c r="I179" s="31">
        <v>63.699999999999996</v>
      </c>
      <c r="J179">
        <f>VLOOKUP($A179,'Relevant Nodes'!$A$3:$J$177,7,FALSE)</f>
        <v>4</v>
      </c>
      <c r="K179">
        <f>VLOOKUP($A179,'Relevant Nodes'!$A$3:$J$177,6,FALSE)</f>
        <v>14</v>
      </c>
      <c r="L179">
        <f>VLOOKUP($A179,'Relevant Nodes'!$A$3:$J$177,4,FALSE)</f>
        <v>16</v>
      </c>
      <c r="M179" s="15">
        <f>VLOOKUP($K179,Sharing!$B$8:$G$34,6,FALSE)</f>
        <v>0.80161223811068671</v>
      </c>
      <c r="N179">
        <f>VLOOKUP($A179,'Relevant Nodes'!$A$3:$J$177,9,FALSE)</f>
        <v>6.5313727694234398</v>
      </c>
      <c r="O179">
        <f>VLOOKUP($A179,'Relevant Nodes'!$A$3:$J$177,10,FALSE)</f>
        <v>2.3625297721364364</v>
      </c>
      <c r="P179">
        <f t="shared" si="14"/>
        <v>5.235628343632718</v>
      </c>
      <c r="Q179">
        <f t="shared" si="15"/>
        <v>1.2957444257907218</v>
      </c>
      <c r="R179">
        <f t="shared" si="16"/>
        <v>0</v>
      </c>
      <c r="S179">
        <f t="shared" si="17"/>
        <v>4.1218894850285706</v>
      </c>
      <c r="T179">
        <f t="shared" si="18"/>
        <v>0</v>
      </c>
      <c r="U179">
        <f t="shared" si="19"/>
        <v>2.8261450592378488</v>
      </c>
      <c r="V179">
        <f t="shared" si="20"/>
        <v>1.2957444257907218</v>
      </c>
    </row>
    <row r="180" spans="1:22" x14ac:dyDescent="0.35">
      <c r="A180" s="22" t="s">
        <v>151</v>
      </c>
      <c r="B180" s="22" t="s">
        <v>599</v>
      </c>
      <c r="C180" s="22" t="s">
        <v>239</v>
      </c>
      <c r="D180" s="24">
        <v>0.53979100000000002</v>
      </c>
      <c r="E180" s="30" t="s">
        <v>623</v>
      </c>
      <c r="F180" s="30">
        <v>0</v>
      </c>
      <c r="G180" s="30">
        <v>0</v>
      </c>
      <c r="H180" s="30">
        <v>0.7</v>
      </c>
      <c r="I180" s="31">
        <v>63.699999999999996</v>
      </c>
      <c r="J180">
        <f>VLOOKUP($A180,'Relevant Nodes'!$A$3:$J$177,7,FALSE)</f>
        <v>4</v>
      </c>
      <c r="K180">
        <f>VLOOKUP($A180,'Relevant Nodes'!$A$3:$J$177,6,FALSE)</f>
        <v>14</v>
      </c>
      <c r="L180">
        <f>VLOOKUP($A180,'Relevant Nodes'!$A$3:$J$177,4,FALSE)</f>
        <v>16</v>
      </c>
      <c r="M180" s="15">
        <f>VLOOKUP($K180,Sharing!$B$8:$G$34,6,FALSE)</f>
        <v>0.80161223811068671</v>
      </c>
      <c r="N180">
        <f>VLOOKUP($A180,'Relevant Nodes'!$A$3:$J$177,9,FALSE)</f>
        <v>6.4583603984437223</v>
      </c>
      <c r="O180">
        <f>VLOOKUP($A180,'Relevant Nodes'!$A$3:$J$177,10,FALSE)</f>
        <v>2.3622196636750492</v>
      </c>
      <c r="P180">
        <f t="shared" si="14"/>
        <v>5.1771007335218986</v>
      </c>
      <c r="Q180">
        <f t="shared" si="15"/>
        <v>1.2812596649218237</v>
      </c>
      <c r="R180">
        <f t="shared" si="16"/>
        <v>0</v>
      </c>
      <c r="S180">
        <f t="shared" si="17"/>
        <v>4.0758120469703432</v>
      </c>
      <c r="T180">
        <f t="shared" si="18"/>
        <v>0</v>
      </c>
      <c r="U180">
        <f t="shared" si="19"/>
        <v>2.7945523820485194</v>
      </c>
      <c r="V180">
        <f t="shared" si="20"/>
        <v>1.2812596649218237</v>
      </c>
    </row>
    <row r="181" spans="1:22" x14ac:dyDescent="0.35">
      <c r="A181" s="22" t="s">
        <v>152</v>
      </c>
      <c r="B181" s="22" t="s">
        <v>567</v>
      </c>
      <c r="C181" s="22" t="s">
        <v>221</v>
      </c>
      <c r="D181" s="24">
        <v>0.60905699999999996</v>
      </c>
      <c r="E181" s="25" t="s">
        <v>622</v>
      </c>
      <c r="F181" s="26">
        <v>0.81535038176096053</v>
      </c>
      <c r="G181" s="27">
        <v>1428.4938688452028</v>
      </c>
      <c r="H181" s="28">
        <v>0.41958149359008617</v>
      </c>
      <c r="I181" s="27">
        <v>735.10677676983096</v>
      </c>
      <c r="J181">
        <f>VLOOKUP($A181,'Relevant Nodes'!$A$3:$J$177,7,FALSE)</f>
        <v>7</v>
      </c>
      <c r="K181">
        <f>VLOOKUP($A181,'Relevant Nodes'!$A$3:$J$177,6,FALSE)</f>
        <v>16</v>
      </c>
      <c r="L181">
        <f>VLOOKUP($A181,'Relevant Nodes'!$A$3:$J$177,4,FALSE)</f>
        <v>17</v>
      </c>
      <c r="M181" s="15">
        <f>VLOOKUP($K181,Sharing!$B$8:$G$34,6,FALSE)</f>
        <v>1</v>
      </c>
      <c r="N181">
        <f>VLOOKUP($A181,'Relevant Nodes'!$A$3:$J$177,9,FALSE)</f>
        <v>-0.71356914405133065</v>
      </c>
      <c r="O181">
        <f>VLOOKUP($A181,'Relevant Nodes'!$A$3:$J$177,10,FALSE)</f>
        <v>4.2057992968232272</v>
      </c>
      <c r="P181">
        <f t="shared" si="14"/>
        <v>-0.71356914405133065</v>
      </c>
      <c r="Q181">
        <f t="shared" si="15"/>
        <v>0</v>
      </c>
      <c r="R181">
        <f t="shared" si="16"/>
        <v>1</v>
      </c>
      <c r="S181">
        <f t="shared" si="17"/>
        <v>3.7711950146547562</v>
      </c>
      <c r="T181">
        <f t="shared" si="18"/>
        <v>4.2057992968232272</v>
      </c>
      <c r="U181">
        <f t="shared" si="19"/>
        <v>-0.43460428216847125</v>
      </c>
      <c r="V181">
        <f t="shared" si="20"/>
        <v>0</v>
      </c>
    </row>
    <row r="182" spans="1:22" x14ac:dyDescent="0.35">
      <c r="A182" s="22" t="s">
        <v>154</v>
      </c>
      <c r="B182" s="22" t="s">
        <v>460</v>
      </c>
      <c r="C182" s="22" t="s">
        <v>237</v>
      </c>
      <c r="D182" s="24">
        <v>0.515019</v>
      </c>
      <c r="E182" s="25" t="s">
        <v>623</v>
      </c>
      <c r="F182" s="26">
        <v>0</v>
      </c>
      <c r="G182" s="27">
        <v>0</v>
      </c>
      <c r="H182" s="28">
        <v>0.7</v>
      </c>
      <c r="I182" s="27">
        <v>46.9</v>
      </c>
      <c r="J182">
        <f>VLOOKUP($A182,'Relevant Nodes'!$A$3:$J$177,7,FALSE)</f>
        <v>1</v>
      </c>
      <c r="K182">
        <f>VLOOKUP($A182,'Relevant Nodes'!$A$3:$J$177,6,FALSE)</f>
        <v>1</v>
      </c>
      <c r="L182">
        <f>VLOOKUP($A182,'Relevant Nodes'!$A$3:$J$177,4,FALSE)</f>
        <v>2</v>
      </c>
      <c r="M182" s="15">
        <f>VLOOKUP($K182,Sharing!$B$8:$G$34,6,FALSE)</f>
        <v>0.51646109579767174</v>
      </c>
      <c r="N182">
        <f>VLOOKUP($A182,'Relevant Nodes'!$A$3:$J$177,9,FALSE)</f>
        <v>47.264690056718344</v>
      </c>
      <c r="O182">
        <f>VLOOKUP($A182,'Relevant Nodes'!$A$3:$J$177,10,FALSE)</f>
        <v>2.8517525884726642</v>
      </c>
      <c r="P182">
        <f t="shared" si="14"/>
        <v>24.410373619230075</v>
      </c>
      <c r="Q182">
        <f t="shared" si="15"/>
        <v>22.854316437488269</v>
      </c>
      <c r="R182">
        <f t="shared" si="16"/>
        <v>0</v>
      </c>
      <c r="S182">
        <f t="shared" si="17"/>
        <v>35.426122648490519</v>
      </c>
      <c r="T182">
        <f t="shared" si="18"/>
        <v>0</v>
      </c>
      <c r="U182">
        <f t="shared" si="19"/>
        <v>12.571806211002254</v>
      </c>
      <c r="V182">
        <f t="shared" si="20"/>
        <v>22.854316437488269</v>
      </c>
    </row>
    <row r="183" spans="1:22" x14ac:dyDescent="0.35">
      <c r="A183" s="22" t="s">
        <v>155</v>
      </c>
      <c r="B183" s="22" t="s">
        <v>573</v>
      </c>
      <c r="C183" s="22" t="s">
        <v>237</v>
      </c>
      <c r="D183" s="24">
        <v>0.405555</v>
      </c>
      <c r="E183" s="30" t="s">
        <v>623</v>
      </c>
      <c r="F183" s="30">
        <v>0</v>
      </c>
      <c r="G183" s="30">
        <v>0</v>
      </c>
      <c r="H183" s="30">
        <v>0.7</v>
      </c>
      <c r="I183" s="31">
        <v>159.46</v>
      </c>
      <c r="J183">
        <f>VLOOKUP($A183,'Relevant Nodes'!$A$3:$J$177,7,FALSE)</f>
        <v>1</v>
      </c>
      <c r="K183">
        <f>VLOOKUP($A183,'Relevant Nodes'!$A$3:$J$177,6,FALSE)</f>
        <v>5</v>
      </c>
      <c r="L183">
        <f>VLOOKUP($A183,'Relevant Nodes'!$A$3:$J$177,4,FALSE)</f>
        <v>3</v>
      </c>
      <c r="M183" s="15">
        <f>VLOOKUP($K183,Sharing!$B$8:$G$34,6,FALSE)</f>
        <v>0.47179224098430234</v>
      </c>
      <c r="N183">
        <f>VLOOKUP($A183,'Relevant Nodes'!$A$3:$J$177,9,FALSE)</f>
        <v>33.053435833006731</v>
      </c>
      <c r="O183">
        <f>VLOOKUP($A183,'Relevant Nodes'!$A$3:$J$177,10,FALSE)</f>
        <v>2.8827854378957536</v>
      </c>
      <c r="P183">
        <f t="shared" si="14"/>
        <v>15.594354563885085</v>
      </c>
      <c r="Q183">
        <f t="shared" si="15"/>
        <v>17.459081269121647</v>
      </c>
      <c r="R183">
        <f t="shared" si="16"/>
        <v>0</v>
      </c>
      <c r="S183">
        <f t="shared" si="17"/>
        <v>23.783449734278062</v>
      </c>
      <c r="T183">
        <f t="shared" si="18"/>
        <v>0</v>
      </c>
      <c r="U183">
        <f t="shared" si="19"/>
        <v>6.3243684651564154</v>
      </c>
      <c r="V183">
        <f t="shared" si="20"/>
        <v>17.459081269121647</v>
      </c>
    </row>
    <row r="184" spans="1:22" x14ac:dyDescent="0.35">
      <c r="A184" s="22" t="s">
        <v>156</v>
      </c>
      <c r="B184" s="22" t="s">
        <v>571</v>
      </c>
      <c r="C184" s="22" t="s">
        <v>237</v>
      </c>
      <c r="D184" s="24">
        <v>0.36833700000000003</v>
      </c>
      <c r="E184" s="25" t="s">
        <v>623</v>
      </c>
      <c r="F184" s="26">
        <v>0</v>
      </c>
      <c r="G184" s="27">
        <v>0</v>
      </c>
      <c r="H184" s="28">
        <v>0.7</v>
      </c>
      <c r="I184" s="27">
        <v>47.355000000000004</v>
      </c>
      <c r="J184">
        <f>VLOOKUP($A184,'Relevant Nodes'!$A$3:$J$177,7,FALSE)</f>
        <v>1</v>
      </c>
      <c r="K184">
        <f>VLOOKUP($A184,'Relevant Nodes'!$A$3:$J$177,6,FALSE)</f>
        <v>1</v>
      </c>
      <c r="L184">
        <f>VLOOKUP($A184,'Relevant Nodes'!$A$3:$J$177,4,FALSE)</f>
        <v>1</v>
      </c>
      <c r="M184" s="15">
        <f>VLOOKUP($K184,Sharing!$B$8:$G$34,6,FALSE)</f>
        <v>0.51646109579767174</v>
      </c>
      <c r="N184">
        <f>VLOOKUP($A184,'Relevant Nodes'!$A$3:$J$177,9,FALSE)</f>
        <v>53.524640905579552</v>
      </c>
      <c r="O184">
        <f>VLOOKUP($A184,'Relevant Nodes'!$A$3:$J$177,10,FALSE)</f>
        <v>2.763005491057704</v>
      </c>
      <c r="P184">
        <f t="shared" si="14"/>
        <v>27.643394694272502</v>
      </c>
      <c r="Q184">
        <f t="shared" si="15"/>
        <v>25.881246211307051</v>
      </c>
      <c r="R184">
        <f t="shared" si="16"/>
        <v>0</v>
      </c>
      <c r="S184">
        <f t="shared" si="17"/>
        <v>36.063331282811305</v>
      </c>
      <c r="T184">
        <f t="shared" si="18"/>
        <v>0</v>
      </c>
      <c r="U184">
        <f t="shared" si="19"/>
        <v>10.18208507150425</v>
      </c>
      <c r="V184">
        <f t="shared" si="20"/>
        <v>25.881246211307051</v>
      </c>
    </row>
    <row r="185" spans="1:22" x14ac:dyDescent="0.35">
      <c r="A185" s="22" t="s">
        <v>157</v>
      </c>
      <c r="B185" s="22" t="s">
        <v>574</v>
      </c>
      <c r="C185" s="22" t="s">
        <v>252</v>
      </c>
      <c r="D185" s="24">
        <v>0.102893</v>
      </c>
      <c r="E185" s="30" t="s">
        <v>622</v>
      </c>
      <c r="F185" s="30">
        <v>0.81535038176096053</v>
      </c>
      <c r="G185" s="30">
        <v>40.685984049871927</v>
      </c>
      <c r="H185" s="30">
        <v>0.5</v>
      </c>
      <c r="I185" s="31">
        <v>24.95</v>
      </c>
      <c r="J185">
        <f>VLOOKUP($A185,'Relevant Nodes'!$A$3:$J$177,7,FALSE)</f>
        <v>9</v>
      </c>
      <c r="K185">
        <f>VLOOKUP($A185,'Relevant Nodes'!$A$3:$J$177,6,FALSE)</f>
        <v>18</v>
      </c>
      <c r="L185">
        <f>VLOOKUP($A185,'Relevant Nodes'!$A$3:$J$177,4,FALSE)</f>
        <v>20</v>
      </c>
      <c r="M185" s="15">
        <f>VLOOKUP($K185,Sharing!$B$8:$G$34,6,FALSE)</f>
        <v>1</v>
      </c>
      <c r="N185">
        <f>VLOOKUP($A185,'Relevant Nodes'!$A$3:$J$177,9,FALSE)</f>
        <v>-1.2163692787511795</v>
      </c>
      <c r="O185">
        <f>VLOOKUP($A185,'Relevant Nodes'!$A$3:$J$177,10,FALSE)</f>
        <v>9.3081591355016771E-2</v>
      </c>
      <c r="P185">
        <f t="shared" si="14"/>
        <v>-1.2163692787511795</v>
      </c>
      <c r="Q185">
        <f t="shared" si="15"/>
        <v>0</v>
      </c>
      <c r="R185">
        <f t="shared" si="16"/>
        <v>1</v>
      </c>
      <c r="S185">
        <f t="shared" si="17"/>
        <v>-3.2074292843528349E-2</v>
      </c>
      <c r="T185">
        <f t="shared" si="18"/>
        <v>9.3081591355016771E-2</v>
      </c>
      <c r="U185">
        <f t="shared" si="19"/>
        <v>-0.12515588419854512</v>
      </c>
      <c r="V185">
        <f t="shared" si="20"/>
        <v>0</v>
      </c>
    </row>
    <row r="186" spans="1:22" x14ac:dyDescent="0.35">
      <c r="A186" s="22" t="s">
        <v>158</v>
      </c>
      <c r="B186" s="22" t="s">
        <v>584</v>
      </c>
      <c r="C186" s="22" t="s">
        <v>221</v>
      </c>
      <c r="D186" s="24">
        <v>0.50946999999999998</v>
      </c>
      <c r="E186" s="30" t="s">
        <v>622</v>
      </c>
      <c r="F186" s="30">
        <v>0.81535038176096053</v>
      </c>
      <c r="G186" s="30">
        <v>20.179921948583772</v>
      </c>
      <c r="H186" s="30">
        <v>0.41958149359008617</v>
      </c>
      <c r="I186" s="31">
        <v>10.384641966354632</v>
      </c>
      <c r="J186">
        <f>VLOOKUP($A186,'Relevant Nodes'!$A$3:$J$177,7,FALSE)</f>
        <v>5</v>
      </c>
      <c r="K186">
        <f>VLOOKUP($A186,'Relevant Nodes'!$A$3:$J$177,6,FALSE)</f>
        <v>16</v>
      </c>
      <c r="L186">
        <f>VLOOKUP($A186,'Relevant Nodes'!$A$3:$J$177,4,FALSE)</f>
        <v>18</v>
      </c>
      <c r="M186" s="15">
        <f>VLOOKUP($K186,Sharing!$B$8:$G$34,6,FALSE)</f>
        <v>1</v>
      </c>
      <c r="N186">
        <f>VLOOKUP($A186,'Relevant Nodes'!$A$3:$J$177,9,FALSE)</f>
        <v>0.50712836013982576</v>
      </c>
      <c r="O186">
        <f>VLOOKUP($A186,'Relevant Nodes'!$A$3:$J$177,10,FALSE)</f>
        <v>4.4395919333316565</v>
      </c>
      <c r="P186">
        <f t="shared" si="14"/>
        <v>0.50712836013982576</v>
      </c>
      <c r="Q186">
        <f t="shared" si="15"/>
        <v>0</v>
      </c>
      <c r="R186">
        <f t="shared" si="16"/>
        <v>1</v>
      </c>
      <c r="S186">
        <f t="shared" si="17"/>
        <v>4.6979586189720939</v>
      </c>
      <c r="T186">
        <f t="shared" si="18"/>
        <v>4.4395919333316565</v>
      </c>
      <c r="U186">
        <f t="shared" si="19"/>
        <v>0.25836668564043702</v>
      </c>
      <c r="V186">
        <f t="shared" si="20"/>
        <v>0</v>
      </c>
    </row>
    <row r="187" spans="1:22" x14ac:dyDescent="0.35">
      <c r="A187" s="22" t="s">
        <v>159</v>
      </c>
      <c r="B187" s="22" t="s">
        <v>584</v>
      </c>
      <c r="C187" s="22" t="s">
        <v>221</v>
      </c>
      <c r="D187" s="24">
        <v>0.50946999999999998</v>
      </c>
      <c r="E187" s="30" t="s">
        <v>622</v>
      </c>
      <c r="F187" s="30">
        <v>0.81535038176096053</v>
      </c>
      <c r="G187" s="30">
        <v>20.179921948583772</v>
      </c>
      <c r="H187" s="30">
        <v>0.41958149359008617</v>
      </c>
      <c r="I187" s="31">
        <v>10.384641966354632</v>
      </c>
      <c r="J187">
        <f>VLOOKUP($A187,'Relevant Nodes'!$A$3:$J$177,7,FALSE)</f>
        <v>5</v>
      </c>
      <c r="K187">
        <f>VLOOKUP($A187,'Relevant Nodes'!$A$3:$J$177,6,FALSE)</f>
        <v>16</v>
      </c>
      <c r="L187">
        <f>VLOOKUP($A187,'Relevant Nodes'!$A$3:$J$177,4,FALSE)</f>
        <v>18</v>
      </c>
      <c r="M187" s="15">
        <f>VLOOKUP($K187,Sharing!$B$8:$G$34,6,FALSE)</f>
        <v>1</v>
      </c>
      <c r="N187">
        <f>VLOOKUP($A187,'Relevant Nodes'!$A$3:$J$177,9,FALSE)</f>
        <v>0.52136343323608803</v>
      </c>
      <c r="O187">
        <f>VLOOKUP($A187,'Relevant Nodes'!$A$3:$J$177,10,FALSE)</f>
        <v>4.3399923663289579</v>
      </c>
      <c r="P187">
        <f t="shared" si="14"/>
        <v>0.52136343323608803</v>
      </c>
      <c r="Q187">
        <f t="shared" si="15"/>
        <v>0</v>
      </c>
      <c r="R187">
        <f t="shared" si="16"/>
        <v>1</v>
      </c>
      <c r="S187">
        <f t="shared" si="17"/>
        <v>4.6056113946597481</v>
      </c>
      <c r="T187">
        <f t="shared" si="18"/>
        <v>4.3399923663289579</v>
      </c>
      <c r="U187">
        <f t="shared" si="19"/>
        <v>0.26561902833078976</v>
      </c>
      <c r="V187">
        <f t="shared" si="20"/>
        <v>0</v>
      </c>
    </row>
    <row r="188" spans="1:22" x14ac:dyDescent="0.35">
      <c r="A188" s="22" t="s">
        <v>161</v>
      </c>
      <c r="B188" s="22" t="s">
        <v>589</v>
      </c>
      <c r="C188" s="22" t="s">
        <v>346</v>
      </c>
      <c r="D188" s="24">
        <v>0.87902800000000003</v>
      </c>
      <c r="E188" s="30" t="s">
        <v>623</v>
      </c>
      <c r="F188" s="30">
        <v>0.81535038176096053</v>
      </c>
      <c r="G188" s="30">
        <v>1019.1879772012006</v>
      </c>
      <c r="H188" s="30">
        <v>0.85</v>
      </c>
      <c r="I188" s="31">
        <v>1062.5</v>
      </c>
      <c r="J188">
        <f>VLOOKUP($A188,'Relevant Nodes'!$A$3:$J$177,7,FALSE)</f>
        <v>2</v>
      </c>
      <c r="K188">
        <f>VLOOKUP($A188,'Relevant Nodes'!$A$3:$J$177,6,FALSE)</f>
        <v>11</v>
      </c>
      <c r="L188">
        <f>VLOOKUP($A188,'Relevant Nodes'!$A$3:$J$177,4,FALSE)</f>
        <v>13</v>
      </c>
      <c r="M188" s="15">
        <f>VLOOKUP($K188,Sharing!$B$8:$G$34,6,FALSE)</f>
        <v>0.64362575081817364</v>
      </c>
      <c r="N188">
        <f>VLOOKUP($A188,'Relevant Nodes'!$A$3:$J$177,9,FALSE)</f>
        <v>16.363759799888172</v>
      </c>
      <c r="O188">
        <f>VLOOKUP($A188,'Relevant Nodes'!$A$3:$J$177,10,FALSE)</f>
        <v>3.2638583978913487</v>
      </c>
      <c r="P188">
        <f t="shared" si="14"/>
        <v>10.532137187411271</v>
      </c>
      <c r="Q188">
        <f t="shared" si="15"/>
        <v>5.8316226124769006</v>
      </c>
      <c r="R188">
        <f t="shared" si="16"/>
        <v>0</v>
      </c>
      <c r="S188">
        <f t="shared" si="17"/>
        <v>15.089666100052655</v>
      </c>
      <c r="T188">
        <f t="shared" si="18"/>
        <v>0</v>
      </c>
      <c r="U188">
        <f t="shared" si="19"/>
        <v>9.2580434875757547</v>
      </c>
      <c r="V188">
        <f t="shared" si="20"/>
        <v>5.8316226124769006</v>
      </c>
    </row>
    <row r="189" spans="1:22" x14ac:dyDescent="0.35">
      <c r="A189" s="22" t="s">
        <v>162</v>
      </c>
      <c r="B189" s="22" t="s">
        <v>551</v>
      </c>
      <c r="C189" s="22" t="s">
        <v>221</v>
      </c>
      <c r="D189" s="24">
        <v>0.39962999999999999</v>
      </c>
      <c r="E189" s="25" t="s">
        <v>622</v>
      </c>
      <c r="F189" s="26">
        <v>0.81535038176096053</v>
      </c>
      <c r="G189" s="27">
        <v>693.04782449681647</v>
      </c>
      <c r="H189" s="28">
        <v>0.41958149359008617</v>
      </c>
      <c r="I189" s="27">
        <v>356.64426955157325</v>
      </c>
      <c r="J189">
        <f>VLOOKUP($A189,'Relevant Nodes'!$A$3:$J$177,7,FALSE)</f>
        <v>10</v>
      </c>
      <c r="K189">
        <f>VLOOKUP($A189,'Relevant Nodes'!$A$3:$J$177,6,FALSE)</f>
        <v>21</v>
      </c>
      <c r="L189">
        <f>VLOOKUP($A189,'Relevant Nodes'!$A$3:$J$177,4,FALSE)</f>
        <v>20</v>
      </c>
      <c r="M189" s="15">
        <f>VLOOKUP($K189,Sharing!$B$8:$G$34,6,FALSE)</f>
        <v>1</v>
      </c>
      <c r="N189">
        <f>VLOOKUP($A189,'Relevant Nodes'!$A$3:$J$177,9,FALSE)</f>
        <v>-4.989771527129804</v>
      </c>
      <c r="O189">
        <f>VLOOKUP($A189,'Relevant Nodes'!$A$3:$J$177,10,FALSE)</f>
        <v>4.4795642985479445</v>
      </c>
      <c r="P189">
        <f t="shared" si="14"/>
        <v>-4.989771527129804</v>
      </c>
      <c r="Q189">
        <f t="shared" si="15"/>
        <v>0</v>
      </c>
      <c r="R189">
        <f t="shared" si="16"/>
        <v>1</v>
      </c>
      <c r="S189">
        <f t="shared" si="17"/>
        <v>2.4855019031610608</v>
      </c>
      <c r="T189">
        <f t="shared" si="18"/>
        <v>4.4795642985479445</v>
      </c>
      <c r="U189">
        <f t="shared" si="19"/>
        <v>-1.9940623953868835</v>
      </c>
      <c r="V189">
        <f t="shared" si="20"/>
        <v>0</v>
      </c>
    </row>
    <row r="190" spans="1:22" x14ac:dyDescent="0.35">
      <c r="A190" s="22" t="s">
        <v>162</v>
      </c>
      <c r="B190" s="22" t="s">
        <v>594</v>
      </c>
      <c r="C190" s="22" t="s">
        <v>244</v>
      </c>
      <c r="D190" s="24">
        <v>0.16649600000000001</v>
      </c>
      <c r="E190" s="30" t="s">
        <v>622</v>
      </c>
      <c r="F190" s="30">
        <v>0.81535038176096053</v>
      </c>
      <c r="G190" s="30">
        <v>187.53058780502093</v>
      </c>
      <c r="H190" s="30">
        <v>0.41958149359008617</v>
      </c>
      <c r="I190" s="31">
        <v>96.503743525719827</v>
      </c>
      <c r="J190">
        <f>VLOOKUP($A190,'Relevant Nodes'!$A$3:$J$177,7,FALSE)</f>
        <v>10</v>
      </c>
      <c r="K190">
        <f>VLOOKUP($A190,'Relevant Nodes'!$A$3:$J$177,6,FALSE)</f>
        <v>21</v>
      </c>
      <c r="L190">
        <f>VLOOKUP($A190,'Relevant Nodes'!$A$3:$J$177,4,FALSE)</f>
        <v>20</v>
      </c>
      <c r="M190" s="15">
        <f>VLOOKUP($K190,Sharing!$B$8:$G$34,6,FALSE)</f>
        <v>1</v>
      </c>
      <c r="N190">
        <f>VLOOKUP($A190,'Relevant Nodes'!$A$3:$J$177,9,FALSE)</f>
        <v>-4.989771527129804</v>
      </c>
      <c r="O190">
        <f>VLOOKUP($A190,'Relevant Nodes'!$A$3:$J$177,10,FALSE)</f>
        <v>4.4795642985479445</v>
      </c>
      <c r="P190">
        <f t="shared" si="14"/>
        <v>-4.989771527129804</v>
      </c>
      <c r="Q190">
        <f t="shared" si="15"/>
        <v>0</v>
      </c>
      <c r="R190">
        <f t="shared" si="16"/>
        <v>1</v>
      </c>
      <c r="S190">
        <f t="shared" si="17"/>
        <v>3.6487872983669405</v>
      </c>
      <c r="T190">
        <f t="shared" si="18"/>
        <v>4.4795642985479445</v>
      </c>
      <c r="U190">
        <f t="shared" si="19"/>
        <v>-0.83077700018100387</v>
      </c>
      <c r="V190">
        <f t="shared" si="20"/>
        <v>0</v>
      </c>
    </row>
    <row r="191" spans="1:22" x14ac:dyDescent="0.35">
      <c r="A191" s="22" t="s">
        <v>163</v>
      </c>
      <c r="B191" s="22" t="s">
        <v>576</v>
      </c>
      <c r="C191" s="22" t="s">
        <v>221</v>
      </c>
      <c r="D191" s="24">
        <v>0.229154</v>
      </c>
      <c r="E191" s="30" t="s">
        <v>622</v>
      </c>
      <c r="F191" s="30">
        <v>0.81535038176096053</v>
      </c>
      <c r="G191" s="30">
        <v>693.04782449681647</v>
      </c>
      <c r="H191" s="30">
        <v>0.41958149359008617</v>
      </c>
      <c r="I191" s="31">
        <v>356.64426955157325</v>
      </c>
      <c r="J191">
        <f>VLOOKUP($A191,'Relevant Nodes'!$A$3:$J$177,7,FALSE)</f>
        <v>7</v>
      </c>
      <c r="K191">
        <f>VLOOKUP($A191,'Relevant Nodes'!$A$3:$J$177,6,FALSE)</f>
        <v>17</v>
      </c>
      <c r="L191">
        <f>VLOOKUP($A191,'Relevant Nodes'!$A$3:$J$177,4,FALSE)</f>
        <v>18</v>
      </c>
      <c r="M191" s="15">
        <f>VLOOKUP($K191,Sharing!$B$8:$G$34,6,FALSE)</f>
        <v>1</v>
      </c>
      <c r="N191">
        <f>VLOOKUP($A191,'Relevant Nodes'!$A$3:$J$177,9,FALSE)</f>
        <v>0.847242940339063</v>
      </c>
      <c r="O191">
        <f>VLOOKUP($A191,'Relevant Nodes'!$A$3:$J$177,10,FALSE)</f>
        <v>1.9004271836781579</v>
      </c>
      <c r="P191">
        <f t="shared" si="14"/>
        <v>0.847242940339063</v>
      </c>
      <c r="Q191">
        <f t="shared" si="15"/>
        <v>0</v>
      </c>
      <c r="R191">
        <f t="shared" si="16"/>
        <v>1</v>
      </c>
      <c r="S191">
        <f t="shared" si="17"/>
        <v>2.0945762924286155</v>
      </c>
      <c r="T191">
        <f t="shared" si="18"/>
        <v>1.9004271836781579</v>
      </c>
      <c r="U191">
        <f t="shared" si="19"/>
        <v>0.19414910875045763</v>
      </c>
      <c r="V191">
        <f t="shared" si="20"/>
        <v>0</v>
      </c>
    </row>
    <row r="192" spans="1:22" x14ac:dyDescent="0.35">
      <c r="A192" s="22" t="s">
        <v>163</v>
      </c>
      <c r="B192" s="22" t="s">
        <v>533</v>
      </c>
      <c r="C192" s="22" t="s">
        <v>239</v>
      </c>
      <c r="D192" s="24">
        <v>0.43545299999999998</v>
      </c>
      <c r="E192" s="25" t="s">
        <v>623</v>
      </c>
      <c r="F192" s="26">
        <v>0</v>
      </c>
      <c r="G192" s="27">
        <v>0</v>
      </c>
      <c r="H192" s="28">
        <v>0.7</v>
      </c>
      <c r="I192" s="27">
        <v>395.5</v>
      </c>
      <c r="J192">
        <f>VLOOKUP($A192,'Relevant Nodes'!$A$3:$J$177,7,FALSE)</f>
        <v>7</v>
      </c>
      <c r="K192">
        <f>VLOOKUP($A192,'Relevant Nodes'!$A$3:$J$177,6,FALSE)</f>
        <v>17</v>
      </c>
      <c r="L192">
        <f>VLOOKUP($A192,'Relevant Nodes'!$A$3:$J$177,4,FALSE)</f>
        <v>18</v>
      </c>
      <c r="M192" s="15">
        <f>VLOOKUP($K192,Sharing!$B$8:$G$34,6,FALSE)</f>
        <v>1</v>
      </c>
      <c r="N192">
        <f>VLOOKUP($A192,'Relevant Nodes'!$A$3:$J$177,9,FALSE)</f>
        <v>0.847242940339063</v>
      </c>
      <c r="O192">
        <f>VLOOKUP($A192,'Relevant Nodes'!$A$3:$J$177,10,FALSE)</f>
        <v>1.9004271836781579</v>
      </c>
      <c r="P192">
        <f t="shared" si="14"/>
        <v>0.847242940339063</v>
      </c>
      <c r="Q192">
        <f t="shared" si="15"/>
        <v>0</v>
      </c>
      <c r="R192">
        <f t="shared" si="16"/>
        <v>0</v>
      </c>
      <c r="S192">
        <f t="shared" si="17"/>
        <v>0.368934480099466</v>
      </c>
      <c r="T192">
        <f t="shared" si="18"/>
        <v>0</v>
      </c>
      <c r="U192">
        <f t="shared" si="19"/>
        <v>0.368934480099466</v>
      </c>
      <c r="V192">
        <f t="shared" si="20"/>
        <v>0</v>
      </c>
    </row>
    <row r="193" spans="1:22" x14ac:dyDescent="0.35">
      <c r="A193" s="22" t="s">
        <v>163</v>
      </c>
      <c r="B193" s="22" t="s">
        <v>464</v>
      </c>
      <c r="C193" s="22" t="s">
        <v>221</v>
      </c>
      <c r="D193" s="24">
        <v>0.171241</v>
      </c>
      <c r="E193" s="25" t="s">
        <v>622</v>
      </c>
      <c r="F193" s="26">
        <v>0.81535038176096053</v>
      </c>
      <c r="G193" s="27">
        <v>229.1134572748299</v>
      </c>
      <c r="H193" s="28">
        <v>0.41958149359008617</v>
      </c>
      <c r="I193" s="27">
        <v>117.90239969881422</v>
      </c>
      <c r="J193">
        <f>VLOOKUP($A193,'Relevant Nodes'!$A$3:$J$177,7,FALSE)</f>
        <v>7</v>
      </c>
      <c r="K193">
        <f>VLOOKUP($A193,'Relevant Nodes'!$A$3:$J$177,6,FALSE)</f>
        <v>17</v>
      </c>
      <c r="L193">
        <f>VLOOKUP($A193,'Relevant Nodes'!$A$3:$J$177,4,FALSE)</f>
        <v>18</v>
      </c>
      <c r="M193" s="15">
        <f>VLOOKUP($K193,Sharing!$B$8:$G$34,6,FALSE)</f>
        <v>1</v>
      </c>
      <c r="N193">
        <f>VLOOKUP($A193,'Relevant Nodes'!$A$3:$J$177,9,FALSE)</f>
        <v>0.847242940339063</v>
      </c>
      <c r="O193">
        <f>VLOOKUP($A193,'Relevant Nodes'!$A$3:$J$177,10,FALSE)</f>
        <v>1.9004271836781579</v>
      </c>
      <c r="P193">
        <f t="shared" si="14"/>
        <v>0.847242940339063</v>
      </c>
      <c r="Q193">
        <f t="shared" si="15"/>
        <v>0</v>
      </c>
      <c r="R193">
        <f t="shared" si="16"/>
        <v>1</v>
      </c>
      <c r="S193">
        <f t="shared" si="17"/>
        <v>2.0455099120247593</v>
      </c>
      <c r="T193">
        <f t="shared" si="18"/>
        <v>1.9004271836781579</v>
      </c>
      <c r="U193">
        <f t="shared" si="19"/>
        <v>0.14508272834660149</v>
      </c>
      <c r="V193">
        <f t="shared" si="20"/>
        <v>0</v>
      </c>
    </row>
    <row r="194" spans="1:22" x14ac:dyDescent="0.35">
      <c r="A194" s="22" t="s">
        <v>163</v>
      </c>
      <c r="B194" s="22" t="s">
        <v>526</v>
      </c>
      <c r="C194" s="22" t="s">
        <v>221</v>
      </c>
      <c r="D194" s="24">
        <v>1.1063999999999999E-2</v>
      </c>
      <c r="E194" s="25" t="s">
        <v>622</v>
      </c>
      <c r="F194" s="26">
        <v>0.81535038176096053</v>
      </c>
      <c r="G194" s="27">
        <v>199.76084353143534</v>
      </c>
      <c r="H194" s="28">
        <v>0.41958149359008617</v>
      </c>
      <c r="I194" s="27">
        <v>102.79746592957112</v>
      </c>
      <c r="J194">
        <f>VLOOKUP($A194,'Relevant Nodes'!$A$3:$J$177,7,FALSE)</f>
        <v>7</v>
      </c>
      <c r="K194">
        <f>VLOOKUP($A194,'Relevant Nodes'!$A$3:$J$177,6,FALSE)</f>
        <v>17</v>
      </c>
      <c r="L194">
        <f>VLOOKUP($A194,'Relevant Nodes'!$A$3:$J$177,4,FALSE)</f>
        <v>18</v>
      </c>
      <c r="M194" s="15">
        <f>VLOOKUP($K194,Sharing!$B$8:$G$34,6,FALSE)</f>
        <v>1</v>
      </c>
      <c r="N194">
        <f>VLOOKUP($A194,'Relevant Nodes'!$A$3:$J$177,9,FALSE)</f>
        <v>0.847242940339063</v>
      </c>
      <c r="O194">
        <f>VLOOKUP($A194,'Relevant Nodes'!$A$3:$J$177,10,FALSE)</f>
        <v>1.9004271836781579</v>
      </c>
      <c r="P194">
        <f t="shared" si="14"/>
        <v>0.847242940339063</v>
      </c>
      <c r="Q194">
        <f t="shared" si="15"/>
        <v>0</v>
      </c>
      <c r="R194">
        <f t="shared" si="16"/>
        <v>1</v>
      </c>
      <c r="S194">
        <f t="shared" si="17"/>
        <v>1.9098010795700693</v>
      </c>
      <c r="T194">
        <f t="shared" si="18"/>
        <v>1.9004271836781579</v>
      </c>
      <c r="U194">
        <f t="shared" si="19"/>
        <v>9.3738958919113921E-3</v>
      </c>
      <c r="V194">
        <f t="shared" si="20"/>
        <v>0</v>
      </c>
    </row>
    <row r="195" spans="1:22" x14ac:dyDescent="0.35">
      <c r="A195" s="22" t="s">
        <v>163</v>
      </c>
      <c r="B195" s="22" t="s">
        <v>477</v>
      </c>
      <c r="C195" s="22" t="s">
        <v>239</v>
      </c>
      <c r="D195" s="24">
        <v>0.46797</v>
      </c>
      <c r="E195" s="25" t="s">
        <v>623</v>
      </c>
      <c r="F195" s="26">
        <v>0</v>
      </c>
      <c r="G195" s="27">
        <v>0</v>
      </c>
      <c r="H195" s="28">
        <v>0.7</v>
      </c>
      <c r="I195" s="27">
        <v>179.2</v>
      </c>
      <c r="J195">
        <f>VLOOKUP($A195,'Relevant Nodes'!$A$3:$J$177,7,FALSE)</f>
        <v>7</v>
      </c>
      <c r="K195">
        <f>VLOOKUP($A195,'Relevant Nodes'!$A$3:$J$177,6,FALSE)</f>
        <v>17</v>
      </c>
      <c r="L195">
        <f>VLOOKUP($A195,'Relevant Nodes'!$A$3:$J$177,4,FALSE)</f>
        <v>18</v>
      </c>
      <c r="M195" s="15">
        <f>VLOOKUP($K195,Sharing!$B$8:$G$34,6,FALSE)</f>
        <v>1</v>
      </c>
      <c r="N195">
        <f>VLOOKUP($A195,'Relevant Nodes'!$A$3:$J$177,9,FALSE)</f>
        <v>0.847242940339063</v>
      </c>
      <c r="O195">
        <f>VLOOKUP($A195,'Relevant Nodes'!$A$3:$J$177,10,FALSE)</f>
        <v>1.9004271836781579</v>
      </c>
      <c r="P195">
        <f t="shared" si="14"/>
        <v>0.847242940339063</v>
      </c>
      <c r="Q195">
        <f t="shared" si="15"/>
        <v>0</v>
      </c>
      <c r="R195">
        <f t="shared" si="16"/>
        <v>0</v>
      </c>
      <c r="S195">
        <f t="shared" si="17"/>
        <v>0.39648427879047132</v>
      </c>
      <c r="T195">
        <f t="shared" si="18"/>
        <v>0</v>
      </c>
      <c r="U195">
        <f t="shared" si="19"/>
        <v>0.39648427879047132</v>
      </c>
      <c r="V195">
        <f t="shared" si="20"/>
        <v>0</v>
      </c>
    </row>
    <row r="196" spans="1:22" x14ac:dyDescent="0.35">
      <c r="A196" s="22" t="s">
        <v>164</v>
      </c>
      <c r="B196" s="22" t="s">
        <v>604</v>
      </c>
      <c r="C196" s="22" t="s">
        <v>244</v>
      </c>
      <c r="D196" s="24">
        <v>0.182198</v>
      </c>
      <c r="E196" s="30" t="s">
        <v>622</v>
      </c>
      <c r="F196" s="30">
        <v>0.81535038176096053</v>
      </c>
      <c r="G196" s="30">
        <v>1610.317003977897</v>
      </c>
      <c r="H196" s="30">
        <v>0.41958149359008617</v>
      </c>
      <c r="I196" s="31">
        <v>828.67344984042018</v>
      </c>
      <c r="J196">
        <f>VLOOKUP($A196,'Relevant Nodes'!$A$3:$J$177,7,FALSE)</f>
        <v>7</v>
      </c>
      <c r="K196">
        <f>VLOOKUP($A196,'Relevant Nodes'!$A$3:$J$177,6,FALSE)</f>
        <v>16</v>
      </c>
      <c r="L196">
        <f>VLOOKUP($A196,'Relevant Nodes'!$A$3:$J$177,4,FALSE)</f>
        <v>18</v>
      </c>
      <c r="M196" s="15">
        <f>VLOOKUP($K196,Sharing!$B$8:$G$34,6,FALSE)</f>
        <v>1</v>
      </c>
      <c r="N196">
        <f>VLOOKUP($A196,'Relevant Nodes'!$A$3:$J$177,9,FALSE)</f>
        <v>0.40809479666173543</v>
      </c>
      <c r="O196">
        <f>VLOOKUP($A196,'Relevant Nodes'!$A$3:$J$177,10,FALSE)</f>
        <v>4.3575464492139107</v>
      </c>
      <c r="P196">
        <f t="shared" si="14"/>
        <v>0.40809479666173543</v>
      </c>
      <c r="Q196">
        <f t="shared" si="15"/>
        <v>0</v>
      </c>
      <c r="R196">
        <f t="shared" si="16"/>
        <v>1</v>
      </c>
      <c r="S196">
        <f t="shared" si="17"/>
        <v>4.4319005049760856</v>
      </c>
      <c r="T196">
        <f t="shared" si="18"/>
        <v>4.3575464492139107</v>
      </c>
      <c r="U196">
        <f t="shared" si="19"/>
        <v>7.4354055762174867E-2</v>
      </c>
      <c r="V196">
        <f t="shared" si="20"/>
        <v>0</v>
      </c>
    </row>
    <row r="197" spans="1:22" x14ac:dyDescent="0.35">
      <c r="A197" s="22" t="s">
        <v>164</v>
      </c>
      <c r="B197" s="22" t="s">
        <v>605</v>
      </c>
      <c r="C197" s="22" t="s">
        <v>221</v>
      </c>
      <c r="D197" s="24">
        <v>0.58814100000000002</v>
      </c>
      <c r="E197" s="30" t="s">
        <v>622</v>
      </c>
      <c r="F197" s="30">
        <v>0.81535038176096053</v>
      </c>
      <c r="G197" s="30">
        <v>1086.8620588873605</v>
      </c>
      <c r="H197" s="30">
        <v>0.41958149359008617</v>
      </c>
      <c r="I197" s="31">
        <v>559.30213095558486</v>
      </c>
      <c r="J197">
        <f>VLOOKUP($A197,'Relevant Nodes'!$A$3:$J$177,7,FALSE)</f>
        <v>7</v>
      </c>
      <c r="K197">
        <f>VLOOKUP($A197,'Relevant Nodes'!$A$3:$J$177,6,FALSE)</f>
        <v>16</v>
      </c>
      <c r="L197">
        <f>VLOOKUP($A197,'Relevant Nodes'!$A$3:$J$177,4,FALSE)</f>
        <v>18</v>
      </c>
      <c r="M197" s="15">
        <f>VLOOKUP($K197,Sharing!$B$8:$G$34,6,FALSE)</f>
        <v>1</v>
      </c>
      <c r="N197">
        <f>VLOOKUP($A197,'Relevant Nodes'!$A$3:$J$177,9,FALSE)</f>
        <v>0.40809479666173543</v>
      </c>
      <c r="O197">
        <f>VLOOKUP($A197,'Relevant Nodes'!$A$3:$J$177,10,FALSE)</f>
        <v>4.3575464492139107</v>
      </c>
      <c r="P197">
        <f t="shared" ref="P197:P204" si="21">+N197*M197</f>
        <v>0.40809479666173543</v>
      </c>
      <c r="Q197">
        <f t="shared" ref="Q197:Q204" si="22">+N197-P197</f>
        <v>0</v>
      </c>
      <c r="R197">
        <f t="shared" ref="R197:R204" si="23">IF(E197="Low Carbon",0,1)</f>
        <v>1</v>
      </c>
      <c r="S197">
        <f t="shared" ref="S197:S204" si="24">+(R197*O197)+(D197*P197)+(IF(E197="Low Carbon",1,D197)*Q197)</f>
        <v>4.5975637310173401</v>
      </c>
      <c r="T197">
        <f t="shared" ref="T197:T204" si="25">+(R197*O197)</f>
        <v>4.3575464492139107</v>
      </c>
      <c r="U197">
        <f t="shared" ref="U197:U204" si="26">+(D197*P197)</f>
        <v>0.24001728180342974</v>
      </c>
      <c r="V197">
        <f t="shared" ref="V197:V204" si="27">IF(E197="Low Carbon",1,D197)*Q197</f>
        <v>0</v>
      </c>
    </row>
    <row r="198" spans="1:22" x14ac:dyDescent="0.35">
      <c r="A198" s="22" t="s">
        <v>165</v>
      </c>
      <c r="B198" s="22" t="s">
        <v>250</v>
      </c>
      <c r="C198" s="22" t="s">
        <v>237</v>
      </c>
      <c r="D198" s="24">
        <v>0.35665999999999998</v>
      </c>
      <c r="E198" s="25" t="s">
        <v>623</v>
      </c>
      <c r="F198" s="26">
        <v>0</v>
      </c>
      <c r="G198" s="27">
        <v>0</v>
      </c>
      <c r="H198" s="28">
        <v>0.7</v>
      </c>
      <c r="I198" s="27">
        <v>56.839999999999996</v>
      </c>
      <c r="J198">
        <f>VLOOKUP($A198,'Relevant Nodes'!$A$3:$J$177,7,FALSE)</f>
        <v>2</v>
      </c>
      <c r="K198">
        <f>VLOOKUP($A198,'Relevant Nodes'!$A$3:$J$177,6,FALSE)</f>
        <v>11</v>
      </c>
      <c r="L198">
        <f>VLOOKUP($A198,'Relevant Nodes'!$A$3:$J$177,4,FALSE)</f>
        <v>13</v>
      </c>
      <c r="M198" s="15">
        <f>VLOOKUP($K198,Sharing!$B$8:$G$34,6,FALSE)</f>
        <v>0.64362575081817364</v>
      </c>
      <c r="N198">
        <f>VLOOKUP($A198,'Relevant Nodes'!$A$3:$J$177,9,FALSE)</f>
        <v>16.967190138945568</v>
      </c>
      <c r="O198">
        <f>VLOOKUP($A198,'Relevant Nodes'!$A$3:$J$177,10,FALSE)</f>
        <v>3.2394410000956171</v>
      </c>
      <c r="P198">
        <f t="shared" si="21"/>
        <v>10.920520492453553</v>
      </c>
      <c r="Q198">
        <f t="shared" si="22"/>
        <v>6.0466696464920151</v>
      </c>
      <c r="R198">
        <f t="shared" si="23"/>
        <v>0</v>
      </c>
      <c r="S198">
        <f t="shared" si="24"/>
        <v>9.9415824853304997</v>
      </c>
      <c r="T198">
        <f t="shared" si="25"/>
        <v>0</v>
      </c>
      <c r="U198">
        <f t="shared" si="26"/>
        <v>3.8949128388384842</v>
      </c>
      <c r="V198">
        <f t="shared" si="27"/>
        <v>6.0466696464920151</v>
      </c>
    </row>
    <row r="199" spans="1:22" x14ac:dyDescent="0.35">
      <c r="A199" s="22" t="s">
        <v>165</v>
      </c>
      <c r="B199" s="22" t="s">
        <v>249</v>
      </c>
      <c r="C199" s="22" t="s">
        <v>237</v>
      </c>
      <c r="D199" s="24">
        <v>0.30540099999999998</v>
      </c>
      <c r="E199" s="25" t="s">
        <v>623</v>
      </c>
      <c r="F199" s="26">
        <v>0</v>
      </c>
      <c r="G199" s="27">
        <v>0</v>
      </c>
      <c r="H199" s="28">
        <v>0.7</v>
      </c>
      <c r="I199" s="27">
        <v>44.66</v>
      </c>
      <c r="J199">
        <f>VLOOKUP($A199,'Relevant Nodes'!$A$3:$J$177,7,FALSE)</f>
        <v>2</v>
      </c>
      <c r="K199">
        <f>VLOOKUP($A199,'Relevant Nodes'!$A$3:$J$177,6,FALSE)</f>
        <v>11</v>
      </c>
      <c r="L199">
        <f>VLOOKUP($A199,'Relevant Nodes'!$A$3:$J$177,4,FALSE)</f>
        <v>13</v>
      </c>
      <c r="M199" s="15">
        <f>VLOOKUP($K199,Sharing!$B$8:$G$34,6,FALSE)</f>
        <v>0.64362575081817364</v>
      </c>
      <c r="N199">
        <f>VLOOKUP($A199,'Relevant Nodes'!$A$3:$J$177,9,FALSE)</f>
        <v>16.967190138945568</v>
      </c>
      <c r="O199">
        <f>VLOOKUP($A199,'Relevant Nodes'!$A$3:$J$177,10,FALSE)</f>
        <v>3.2394410000956171</v>
      </c>
      <c r="P199">
        <f t="shared" si="21"/>
        <v>10.920520492453553</v>
      </c>
      <c r="Q199">
        <f t="shared" si="22"/>
        <v>6.0466696464920151</v>
      </c>
      <c r="R199">
        <f t="shared" si="23"/>
        <v>0</v>
      </c>
      <c r="S199">
        <f t="shared" si="24"/>
        <v>9.3818075254078224</v>
      </c>
      <c r="T199">
        <f t="shared" si="25"/>
        <v>0</v>
      </c>
      <c r="U199">
        <f t="shared" si="26"/>
        <v>3.3351378789158073</v>
      </c>
      <c r="V199">
        <f t="shared" si="27"/>
        <v>6.0466696464920151</v>
      </c>
    </row>
    <row r="200" spans="1:22" x14ac:dyDescent="0.35">
      <c r="A200" s="22" t="s">
        <v>166</v>
      </c>
      <c r="B200" s="22" t="s">
        <v>479</v>
      </c>
      <c r="C200" s="22" t="s">
        <v>237</v>
      </c>
      <c r="D200" s="24">
        <v>0.11</v>
      </c>
      <c r="E200" s="25" t="s">
        <v>623</v>
      </c>
      <c r="F200" s="26">
        <v>0</v>
      </c>
      <c r="G200" s="27">
        <v>0</v>
      </c>
      <c r="H200" s="28">
        <v>0.7</v>
      </c>
      <c r="I200" s="27">
        <v>34.93</v>
      </c>
      <c r="J200">
        <f>VLOOKUP($A200,'Relevant Nodes'!$A$3:$J$177,7,FALSE)</f>
        <v>10</v>
      </c>
      <c r="K200">
        <f>VLOOKUP($A200,'Relevant Nodes'!$A$3:$J$177,6,FALSE)</f>
        <v>21</v>
      </c>
      <c r="L200">
        <f>VLOOKUP($A200,'Relevant Nodes'!$A$3:$J$177,4,FALSE)</f>
        <v>20</v>
      </c>
      <c r="M200" s="15">
        <f>VLOOKUP($K200,Sharing!$B$8:$G$34,6,FALSE)</f>
        <v>1</v>
      </c>
      <c r="N200">
        <f>VLOOKUP($A200,'Relevant Nodes'!$A$3:$J$177,9,FALSE)</f>
        <v>-4.9797223776726911</v>
      </c>
      <c r="O200">
        <f>VLOOKUP($A200,'Relevant Nodes'!$A$3:$J$177,10,FALSE)</f>
        <v>4.2709796253282457</v>
      </c>
      <c r="P200">
        <f t="shared" si="21"/>
        <v>-4.9797223776726911</v>
      </c>
      <c r="Q200">
        <f t="shared" si="22"/>
        <v>0</v>
      </c>
      <c r="R200">
        <f t="shared" si="23"/>
        <v>0</v>
      </c>
      <c r="S200">
        <f t="shared" si="24"/>
        <v>-0.54776946154399597</v>
      </c>
      <c r="T200">
        <f t="shared" si="25"/>
        <v>0</v>
      </c>
      <c r="U200">
        <f t="shared" si="26"/>
        <v>-0.54776946154399597</v>
      </c>
      <c r="V200">
        <f t="shared" si="27"/>
        <v>0</v>
      </c>
    </row>
    <row r="201" spans="1:22" x14ac:dyDescent="0.35">
      <c r="A201" s="22" t="s">
        <v>167</v>
      </c>
      <c r="B201" s="22" t="s">
        <v>329</v>
      </c>
      <c r="C201" s="22" t="s">
        <v>330</v>
      </c>
      <c r="D201" s="24">
        <v>0.50946999999999998</v>
      </c>
      <c r="E201" s="25" t="s">
        <v>622</v>
      </c>
      <c r="F201" s="26">
        <v>0.81535038176096053</v>
      </c>
      <c r="G201" s="27">
        <v>132.08676184527562</v>
      </c>
      <c r="H201" s="28">
        <v>0.41958149359008617</v>
      </c>
      <c r="I201" s="27">
        <v>67.972201961593967</v>
      </c>
      <c r="J201">
        <f>VLOOKUP($A201,'Relevant Nodes'!$A$3:$J$177,7,FALSE)</f>
        <v>7</v>
      </c>
      <c r="K201">
        <f>VLOOKUP($A201,'Relevant Nodes'!$A$3:$J$177,6,FALSE)</f>
        <v>18</v>
      </c>
      <c r="L201">
        <f>VLOOKUP($A201,'Relevant Nodes'!$A$3:$J$177,4,FALSE)</f>
        <v>20</v>
      </c>
      <c r="M201" s="15">
        <f>VLOOKUP($K201,Sharing!$B$8:$G$34,6,FALSE)</f>
        <v>1</v>
      </c>
      <c r="N201">
        <f>VLOOKUP($A201,'Relevant Nodes'!$A$3:$J$177,9,FALSE)</f>
        <v>-2.3522312526875573</v>
      </c>
      <c r="O201">
        <f>VLOOKUP($A201,'Relevant Nodes'!$A$3:$J$177,10,FALSE)</f>
        <v>3.6239860420255972</v>
      </c>
      <c r="P201">
        <f t="shared" si="21"/>
        <v>-2.3522312526875573</v>
      </c>
      <c r="Q201">
        <f t="shared" si="22"/>
        <v>0</v>
      </c>
      <c r="R201">
        <f t="shared" si="23"/>
        <v>1</v>
      </c>
      <c r="S201">
        <f t="shared" si="24"/>
        <v>2.4255947857188671</v>
      </c>
      <c r="T201">
        <f t="shared" si="25"/>
        <v>3.6239860420255972</v>
      </c>
      <c r="U201">
        <f t="shared" si="26"/>
        <v>-1.1983912563067298</v>
      </c>
      <c r="V201">
        <f t="shared" si="27"/>
        <v>0</v>
      </c>
    </row>
    <row r="202" spans="1:22" x14ac:dyDescent="0.35">
      <c r="A202" s="22" t="s">
        <v>168</v>
      </c>
      <c r="B202" s="22" t="s">
        <v>581</v>
      </c>
      <c r="C202" s="22" t="s">
        <v>221</v>
      </c>
      <c r="D202" s="24">
        <v>3.6289999999999998E-3</v>
      </c>
      <c r="E202" s="30" t="s">
        <v>622</v>
      </c>
      <c r="F202" s="30">
        <v>0.81535038176096053</v>
      </c>
      <c r="G202" s="30">
        <v>117.41045497357831</v>
      </c>
      <c r="H202" s="30">
        <v>0.41958149359008617</v>
      </c>
      <c r="I202" s="31">
        <v>60.419735076972408</v>
      </c>
      <c r="J202">
        <f>VLOOKUP($A202,'Relevant Nodes'!$A$3:$J$177,7,FALSE)</f>
        <v>12</v>
      </c>
      <c r="K202">
        <f>VLOOKUP($A202,'Relevant Nodes'!$A$3:$J$177,6,FALSE)</f>
        <v>23</v>
      </c>
      <c r="L202">
        <f>VLOOKUP($A202,'Relevant Nodes'!$A$3:$J$177,4,FALSE)</f>
        <v>20</v>
      </c>
      <c r="M202" s="15">
        <f>VLOOKUP($K202,Sharing!$B$8:$G$34,6,FALSE)</f>
        <v>-0.74908632505220341</v>
      </c>
      <c r="N202">
        <f>VLOOKUP($A202,'Relevant Nodes'!$A$3:$J$177,9,FALSE)</f>
        <v>-1.4888954838723705</v>
      </c>
      <c r="O202">
        <f>VLOOKUP($A202,'Relevant Nodes'!$A$3:$J$177,10,FALSE)</f>
        <v>-3.9654852488717238</v>
      </c>
      <c r="P202">
        <f t="shared" si="21"/>
        <v>1.1153112464007762</v>
      </c>
      <c r="Q202">
        <f t="shared" si="22"/>
        <v>-2.6042067302731464</v>
      </c>
      <c r="R202">
        <f t="shared" si="23"/>
        <v>1</v>
      </c>
      <c r="S202">
        <f t="shared" si="24"/>
        <v>-3.9708884505826969</v>
      </c>
      <c r="T202">
        <f t="shared" si="25"/>
        <v>-3.9654852488717238</v>
      </c>
      <c r="U202">
        <f t="shared" si="26"/>
        <v>4.0474645131884169E-3</v>
      </c>
      <c r="V202">
        <f t="shared" si="27"/>
        <v>-9.4506662241612485E-3</v>
      </c>
    </row>
    <row r="203" spans="1:22" x14ac:dyDescent="0.35">
      <c r="A203" s="22" t="s">
        <v>169</v>
      </c>
      <c r="B203" s="22" t="s">
        <v>611</v>
      </c>
      <c r="C203" s="22" t="s">
        <v>237</v>
      </c>
      <c r="D203" s="24">
        <v>0.30057899999999999</v>
      </c>
      <c r="E203" s="30" t="s">
        <v>623</v>
      </c>
      <c r="F203" s="30">
        <v>0</v>
      </c>
      <c r="G203" s="30">
        <v>0</v>
      </c>
      <c r="H203" s="30">
        <v>0.7</v>
      </c>
      <c r="I203" s="31">
        <v>213.5</v>
      </c>
      <c r="J203">
        <f>VLOOKUP($A203,'Relevant Nodes'!$A$3:$J$177,7,FALSE)</f>
        <v>2</v>
      </c>
      <c r="K203">
        <f>VLOOKUP($A203,'Relevant Nodes'!$A$3:$J$177,6,FALSE)</f>
        <v>10</v>
      </c>
      <c r="L203">
        <f>VLOOKUP($A203,'Relevant Nodes'!$A$3:$J$177,4,FALSE)</f>
        <v>10</v>
      </c>
      <c r="M203" s="15">
        <f>VLOOKUP($K203,Sharing!$B$8:$G$34,6,FALSE)</f>
        <v>0.46627992721572109</v>
      </c>
      <c r="N203">
        <f>VLOOKUP($A203,'Relevant Nodes'!$A$3:$J$177,9,FALSE)</f>
        <v>23.168357448527125</v>
      </c>
      <c r="O203">
        <f>VLOOKUP($A203,'Relevant Nodes'!$A$3:$J$177,10,FALSE)</f>
        <v>2.5957778880450295</v>
      </c>
      <c r="P203">
        <f t="shared" si="21"/>
        <v>10.802940024807038</v>
      </c>
      <c r="Q203">
        <f t="shared" si="22"/>
        <v>12.365417423720087</v>
      </c>
      <c r="R203">
        <f t="shared" si="23"/>
        <v>0</v>
      </c>
      <c r="S203">
        <f t="shared" si="24"/>
        <v>15.612554333436561</v>
      </c>
      <c r="T203">
        <f t="shared" si="25"/>
        <v>0</v>
      </c>
      <c r="U203">
        <f t="shared" si="26"/>
        <v>3.2471369097164744</v>
      </c>
      <c r="V203">
        <f t="shared" si="27"/>
        <v>12.365417423720087</v>
      </c>
    </row>
    <row r="204" spans="1:22" x14ac:dyDescent="0.35">
      <c r="A204" s="22" t="s">
        <v>170</v>
      </c>
      <c r="B204" s="22" t="s">
        <v>612</v>
      </c>
      <c r="C204" s="22" t="s">
        <v>237</v>
      </c>
      <c r="D204" s="24">
        <v>0.26198900000000003</v>
      </c>
      <c r="E204" s="30" t="s">
        <v>623</v>
      </c>
      <c r="F204" s="30">
        <v>0</v>
      </c>
      <c r="G204" s="30">
        <v>0</v>
      </c>
      <c r="H204" s="30">
        <v>0.7</v>
      </c>
      <c r="I204" s="31">
        <v>144.19999999999999</v>
      </c>
      <c r="J204">
        <f>VLOOKUP($A204,'Relevant Nodes'!$A$3:$J$177,7,FALSE)</f>
        <v>2</v>
      </c>
      <c r="K204">
        <f>VLOOKUP($A204,'Relevant Nodes'!$A$3:$J$177,6,FALSE)</f>
        <v>10</v>
      </c>
      <c r="L204">
        <f>VLOOKUP($A204,'Relevant Nodes'!$A$3:$J$177,4,FALSE)</f>
        <v>10</v>
      </c>
      <c r="M204" s="15">
        <f>VLOOKUP($K204,Sharing!$B$8:$G$34,6,FALSE)</f>
        <v>0.46627992721572109</v>
      </c>
      <c r="N204">
        <f>VLOOKUP($A204,'Relevant Nodes'!$A$3:$J$177,9,FALSE)</f>
        <v>23.168357448527125</v>
      </c>
      <c r="O204">
        <f>VLOOKUP($A204,'Relevant Nodes'!$A$3:$J$177,10,FALSE)</f>
        <v>2.5957778880450295</v>
      </c>
      <c r="P204">
        <f t="shared" si="21"/>
        <v>10.802940024807038</v>
      </c>
      <c r="Q204">
        <f t="shared" si="22"/>
        <v>12.365417423720087</v>
      </c>
      <c r="R204">
        <f t="shared" si="23"/>
        <v>0</v>
      </c>
      <c r="S204">
        <f t="shared" si="24"/>
        <v>15.195668877879259</v>
      </c>
      <c r="T204">
        <f t="shared" si="25"/>
        <v>0</v>
      </c>
      <c r="U204">
        <f t="shared" si="26"/>
        <v>2.8302514541591712</v>
      </c>
      <c r="V204">
        <f t="shared" si="27"/>
        <v>12.365417423720087</v>
      </c>
    </row>
    <row r="205" spans="1:22" x14ac:dyDescent="0.35">
      <c r="A205" s="22"/>
      <c r="B205" s="22"/>
      <c r="C205" s="22"/>
      <c r="D205" s="24"/>
      <c r="E205" s="25"/>
      <c r="F205" s="26"/>
      <c r="G205" s="27"/>
      <c r="H205" s="28"/>
      <c r="I205" s="27"/>
    </row>
    <row r="206" spans="1:22" x14ac:dyDescent="0.35">
      <c r="A206" s="33" t="s">
        <v>625</v>
      </c>
      <c r="B206" s="22"/>
      <c r="C206" s="22"/>
      <c r="D206" s="24"/>
      <c r="E206" s="25"/>
      <c r="F206" s="26"/>
      <c r="G206" s="27"/>
      <c r="H206" s="28"/>
      <c r="I206" s="27"/>
    </row>
    <row r="207" spans="1:22" x14ac:dyDescent="0.35">
      <c r="A207" s="32" t="s">
        <v>223</v>
      </c>
      <c r="B207" s="22" t="s">
        <v>525</v>
      </c>
      <c r="C207" s="22" t="s">
        <v>237</v>
      </c>
      <c r="D207" s="24">
        <v>0.35665999999999998</v>
      </c>
      <c r="E207" s="25" t="s">
        <v>623</v>
      </c>
      <c r="F207" s="26">
        <v>0</v>
      </c>
      <c r="G207" s="27">
        <v>0</v>
      </c>
      <c r="H207" s="28">
        <v>0.7</v>
      </c>
      <c r="I207" s="27">
        <v>44.099999999999994</v>
      </c>
      <c r="J207" t="e">
        <f>VLOOKUP($A207,'Relevant Nodes'!$A$3:$J$177,7,FALSE)</f>
        <v>#N/A</v>
      </c>
      <c r="K207" t="e">
        <f>VLOOKUP($A207,'Relevant Nodes'!$A$3:$J$177,6,FALSE)</f>
        <v>#N/A</v>
      </c>
      <c r="L207" t="e">
        <f>VLOOKUP($A207,'Relevant Nodes'!$A$3:$J$177,4,FALSE)</f>
        <v>#N/A</v>
      </c>
    </row>
    <row r="208" spans="1:22" x14ac:dyDescent="0.35">
      <c r="A208" s="32" t="s">
        <v>223</v>
      </c>
      <c r="B208" s="22" t="s">
        <v>246</v>
      </c>
      <c r="C208" s="22" t="s">
        <v>237</v>
      </c>
      <c r="D208" s="24">
        <v>0.35970400000000002</v>
      </c>
      <c r="E208" s="25" t="s">
        <v>623</v>
      </c>
      <c r="F208" s="26">
        <v>0</v>
      </c>
      <c r="G208" s="27">
        <v>0</v>
      </c>
      <c r="H208" s="28">
        <v>0.7</v>
      </c>
      <c r="I208" s="27">
        <v>35</v>
      </c>
      <c r="J208" t="e">
        <f>VLOOKUP($A208,'Relevant Nodes'!$A$3:$J$177,7,FALSE)</f>
        <v>#N/A</v>
      </c>
      <c r="K208" t="e">
        <f>VLOOKUP($A208,'Relevant Nodes'!$A$3:$J$177,6,FALSE)</f>
        <v>#N/A</v>
      </c>
      <c r="L208" t="e">
        <f>VLOOKUP($A208,'Relevant Nodes'!$A$3:$J$177,4,FALSE)</f>
        <v>#N/A</v>
      </c>
    </row>
    <row r="209" spans="1:12" x14ac:dyDescent="0.35">
      <c r="A209" s="32" t="s">
        <v>223</v>
      </c>
      <c r="B209" s="22" t="s">
        <v>619</v>
      </c>
      <c r="C209" s="22" t="s">
        <v>237</v>
      </c>
      <c r="D209" s="24">
        <v>0.35665999999999998</v>
      </c>
      <c r="E209" s="30" t="s">
        <v>623</v>
      </c>
      <c r="F209" s="30">
        <v>0</v>
      </c>
      <c r="G209" s="30">
        <v>0</v>
      </c>
      <c r="H209" s="30">
        <v>0.7</v>
      </c>
      <c r="I209" s="31">
        <v>29.959999999999997</v>
      </c>
      <c r="J209" t="e">
        <f>VLOOKUP($A209,'Relevant Nodes'!$A$3:$J$177,7,FALSE)</f>
        <v>#N/A</v>
      </c>
      <c r="K209" t="e">
        <f>VLOOKUP($A209,'Relevant Nodes'!$A$3:$J$177,6,FALSE)</f>
        <v>#N/A</v>
      </c>
      <c r="L209" t="e">
        <f>VLOOKUP($A209,'Relevant Nodes'!$A$3:$J$177,4,FALSE)</f>
        <v>#N/A</v>
      </c>
    </row>
    <row r="210" spans="1:12" x14ac:dyDescent="0.35">
      <c r="A210" s="32" t="s">
        <v>224</v>
      </c>
      <c r="B210" s="22" t="s">
        <v>445</v>
      </c>
      <c r="C210" s="22" t="s">
        <v>241</v>
      </c>
      <c r="D210" s="24">
        <v>7.6999999999999996E-4</v>
      </c>
      <c r="E210" s="25" t="s">
        <v>622</v>
      </c>
      <c r="F210" s="26">
        <v>0.81535038176096053</v>
      </c>
      <c r="G210" s="27">
        <v>114.14905344653448</v>
      </c>
      <c r="H210" s="28">
        <v>0</v>
      </c>
      <c r="I210" s="27">
        <v>0</v>
      </c>
      <c r="J210" t="e">
        <f>VLOOKUP($A210,'Relevant Nodes'!$A$3:$J$177,7,FALSE)</f>
        <v>#N/A</v>
      </c>
      <c r="K210" t="e">
        <f>VLOOKUP($A210,'Relevant Nodes'!$A$3:$J$177,6,FALSE)</f>
        <v>#N/A</v>
      </c>
      <c r="L210" t="e">
        <f>VLOOKUP($A210,'Relevant Nodes'!$A$3:$J$177,4,FALSE)</f>
        <v>#N/A</v>
      </c>
    </row>
    <row r="211" spans="1:12" x14ac:dyDescent="0.35">
      <c r="A211" s="32" t="s">
        <v>225</v>
      </c>
      <c r="B211" s="22" t="s">
        <v>411</v>
      </c>
      <c r="C211" s="22" t="s">
        <v>237</v>
      </c>
      <c r="D211" s="24">
        <v>0.35665999999999998</v>
      </c>
      <c r="E211" s="25" t="s">
        <v>623</v>
      </c>
      <c r="F211" s="26">
        <v>0</v>
      </c>
      <c r="G211" s="27">
        <v>0</v>
      </c>
      <c r="H211" s="28">
        <v>0.7</v>
      </c>
      <c r="I211" s="27">
        <v>19.95</v>
      </c>
      <c r="J211" t="e">
        <f>VLOOKUP($A211,'Relevant Nodes'!$A$3:$J$177,7,FALSE)</f>
        <v>#N/A</v>
      </c>
      <c r="K211" t="e">
        <f>VLOOKUP($A211,'Relevant Nodes'!$A$3:$J$177,6,FALSE)</f>
        <v>#N/A</v>
      </c>
      <c r="L211" t="e">
        <f>VLOOKUP($A211,'Relevant Nodes'!$A$3:$J$177,4,FALSE)</f>
        <v>#N/A</v>
      </c>
    </row>
    <row r="212" spans="1:12" x14ac:dyDescent="0.35">
      <c r="A212" s="32" t="s">
        <v>226</v>
      </c>
      <c r="B212" s="22" t="s">
        <v>587</v>
      </c>
      <c r="C212" s="22" t="s">
        <v>241</v>
      </c>
      <c r="D212" s="24">
        <v>3.9350000000000001E-3</v>
      </c>
      <c r="E212" s="30" t="s">
        <v>622</v>
      </c>
      <c r="F212" s="30">
        <v>0.81535038176096053</v>
      </c>
      <c r="G212" s="30">
        <v>489.21022905657634</v>
      </c>
      <c r="H212" s="30">
        <v>0</v>
      </c>
      <c r="I212" s="31">
        <v>0</v>
      </c>
      <c r="J212" t="e">
        <f>VLOOKUP($A212,'Relevant Nodes'!$A$3:$J$177,7,FALSE)</f>
        <v>#N/A</v>
      </c>
      <c r="K212" t="e">
        <f>VLOOKUP($A212,'Relevant Nodes'!$A$3:$J$177,6,FALSE)</f>
        <v>#N/A</v>
      </c>
      <c r="L212" t="e">
        <f>VLOOKUP($A212,'Relevant Nodes'!$A$3:$J$177,4,FALSE)</f>
        <v>#N/A</v>
      </c>
    </row>
    <row r="213" spans="1:12" x14ac:dyDescent="0.35">
      <c r="A213" s="22"/>
      <c r="B213" s="22"/>
      <c r="C213" s="22"/>
      <c r="D213" s="24"/>
      <c r="E213" s="25"/>
      <c r="F213" s="26"/>
      <c r="G213" s="27"/>
      <c r="H213" s="28"/>
      <c r="I213" s="27"/>
    </row>
    <row r="214" spans="1:12" x14ac:dyDescent="0.35">
      <c r="A214" s="22"/>
      <c r="B214" s="22"/>
      <c r="C214" s="22"/>
      <c r="D214" s="24"/>
      <c r="E214" s="25"/>
      <c r="F214" s="26"/>
      <c r="G214" s="27"/>
      <c r="H214" s="28"/>
      <c r="I214" s="27"/>
    </row>
    <row r="215" spans="1:12" x14ac:dyDescent="0.35">
      <c r="A215" s="33" t="s">
        <v>645</v>
      </c>
      <c r="B215" s="22"/>
      <c r="C215" s="22"/>
      <c r="D215" s="24"/>
      <c r="E215" s="25"/>
      <c r="F215" s="26"/>
      <c r="G215" s="27"/>
      <c r="H215" s="28"/>
      <c r="I215" s="27"/>
    </row>
    <row r="216" spans="1:12" x14ac:dyDescent="0.35">
      <c r="A216" s="22" t="s">
        <v>235</v>
      </c>
      <c r="B216" s="22" t="s">
        <v>272</v>
      </c>
      <c r="C216" s="22" t="s">
        <v>252</v>
      </c>
      <c r="D216" s="24">
        <v>0.102893</v>
      </c>
      <c r="E216" s="25" t="s">
        <v>622</v>
      </c>
      <c r="F216" s="26">
        <v>0.81535038176096053</v>
      </c>
      <c r="G216" s="27">
        <v>0</v>
      </c>
      <c r="H216" s="28">
        <v>0.5</v>
      </c>
      <c r="I216" s="27">
        <v>0</v>
      </c>
    </row>
    <row r="217" spans="1:12" x14ac:dyDescent="0.35">
      <c r="A217" s="22" t="s">
        <v>235</v>
      </c>
      <c r="B217" s="22" t="s">
        <v>283</v>
      </c>
      <c r="C217" s="22" t="s">
        <v>221</v>
      </c>
      <c r="D217" s="24">
        <v>0.50946999999999998</v>
      </c>
      <c r="E217" s="25" t="s">
        <v>622</v>
      </c>
      <c r="F217" s="26">
        <v>0.81535038176096053</v>
      </c>
      <c r="G217" s="27">
        <v>0</v>
      </c>
      <c r="H217" s="28">
        <v>0.41958149359008617</v>
      </c>
      <c r="I217" s="27">
        <v>0</v>
      </c>
    </row>
    <row r="218" spans="1:12" x14ac:dyDescent="0.35">
      <c r="A218" s="22" t="s">
        <v>235</v>
      </c>
      <c r="B218" s="22" t="s">
        <v>285</v>
      </c>
      <c r="C218" s="22" t="s">
        <v>252</v>
      </c>
      <c r="D218" s="24">
        <v>0.102893</v>
      </c>
      <c r="E218" s="25" t="s">
        <v>622</v>
      </c>
      <c r="F218" s="26">
        <v>0.81535038176096053</v>
      </c>
      <c r="G218" s="27">
        <v>0</v>
      </c>
      <c r="H218" s="28">
        <v>0.5</v>
      </c>
      <c r="I218" s="27">
        <v>0</v>
      </c>
    </row>
    <row r="219" spans="1:12" x14ac:dyDescent="0.35">
      <c r="A219" s="22" t="s">
        <v>235</v>
      </c>
      <c r="B219" s="22" t="s">
        <v>288</v>
      </c>
      <c r="C219" s="22" t="s">
        <v>252</v>
      </c>
      <c r="D219" s="24">
        <v>0.102893</v>
      </c>
      <c r="E219" s="25" t="s">
        <v>622</v>
      </c>
      <c r="F219" s="26">
        <v>0.81535038176096053</v>
      </c>
      <c r="G219" s="27">
        <v>0</v>
      </c>
      <c r="H219" s="28">
        <v>0.5</v>
      </c>
      <c r="I219" s="27">
        <v>0</v>
      </c>
    </row>
    <row r="220" spans="1:12" x14ac:dyDescent="0.35">
      <c r="A220" s="22" t="s">
        <v>235</v>
      </c>
      <c r="B220" s="22" t="s">
        <v>302</v>
      </c>
      <c r="C220" s="22" t="s">
        <v>221</v>
      </c>
      <c r="D220" s="24">
        <v>0.50946999999999998</v>
      </c>
      <c r="E220" s="25" t="s">
        <v>622</v>
      </c>
      <c r="F220" s="26">
        <v>0.81535038176096053</v>
      </c>
      <c r="G220" s="27">
        <v>0</v>
      </c>
      <c r="H220" s="28">
        <v>0.41958149359008617</v>
      </c>
      <c r="I220" s="27">
        <v>0</v>
      </c>
    </row>
    <row r="221" spans="1:12" x14ac:dyDescent="0.35">
      <c r="A221" s="22" t="s">
        <v>235</v>
      </c>
      <c r="B221" s="22" t="s">
        <v>508</v>
      </c>
      <c r="C221" s="22" t="s">
        <v>237</v>
      </c>
      <c r="D221" s="24">
        <v>0.35665999999999998</v>
      </c>
      <c r="E221" s="25" t="s">
        <v>623</v>
      </c>
      <c r="F221" s="26">
        <v>0</v>
      </c>
      <c r="G221" s="27">
        <v>0</v>
      </c>
      <c r="H221" s="28">
        <v>0.7</v>
      </c>
      <c r="I221" s="27">
        <v>0</v>
      </c>
    </row>
    <row r="222" spans="1:12" x14ac:dyDescent="0.35">
      <c r="A222" s="22" t="s">
        <v>235</v>
      </c>
      <c r="B222" s="22" t="s">
        <v>553</v>
      </c>
      <c r="C222" s="22" t="s">
        <v>237</v>
      </c>
      <c r="D222" s="24">
        <v>0.35665999999999998</v>
      </c>
      <c r="E222" s="25" t="s">
        <v>623</v>
      </c>
      <c r="F222" s="26">
        <v>0</v>
      </c>
      <c r="G222" s="27">
        <v>0</v>
      </c>
      <c r="H222" s="28">
        <v>0.7</v>
      </c>
      <c r="I222" s="27">
        <v>0</v>
      </c>
    </row>
    <row r="223" spans="1:12" x14ac:dyDescent="0.35">
      <c r="A223" s="22" t="s">
        <v>253</v>
      </c>
      <c r="B223" s="22" t="s">
        <v>251</v>
      </c>
      <c r="C223" s="22" t="s">
        <v>252</v>
      </c>
      <c r="D223" s="24">
        <v>0.102893</v>
      </c>
      <c r="E223" s="25" t="s">
        <v>622</v>
      </c>
      <c r="F223" s="26">
        <v>0.81535038176096053</v>
      </c>
      <c r="G223" s="27">
        <v>0</v>
      </c>
      <c r="H223" s="28">
        <v>0.5</v>
      </c>
      <c r="I223" s="27">
        <v>0</v>
      </c>
    </row>
    <row r="224" spans="1:12" x14ac:dyDescent="0.35">
      <c r="A224" s="22" t="s">
        <v>257</v>
      </c>
      <c r="B224" s="22" t="s">
        <v>256</v>
      </c>
      <c r="C224" s="22" t="s">
        <v>252</v>
      </c>
      <c r="D224" s="24">
        <v>0.102893</v>
      </c>
      <c r="E224" s="25" t="s">
        <v>622</v>
      </c>
      <c r="F224" s="26">
        <v>0.81535038176096053</v>
      </c>
      <c r="G224" s="27">
        <v>0</v>
      </c>
      <c r="H224" s="28">
        <v>0.5</v>
      </c>
      <c r="I224" s="27">
        <v>0</v>
      </c>
    </row>
    <row r="225" spans="1:9" x14ac:dyDescent="0.35">
      <c r="A225" s="23" t="s">
        <v>258</v>
      </c>
      <c r="B225" s="22" t="s">
        <v>256</v>
      </c>
      <c r="C225" s="22" t="s">
        <v>252</v>
      </c>
      <c r="D225" s="24">
        <v>0.102893</v>
      </c>
      <c r="E225" s="25" t="s">
        <v>622</v>
      </c>
      <c r="F225" s="26">
        <v>0.81535038176096053</v>
      </c>
      <c r="G225" s="27">
        <v>0</v>
      </c>
      <c r="H225" s="28">
        <v>0.5</v>
      </c>
      <c r="I225" s="27">
        <v>0</v>
      </c>
    </row>
    <row r="226" spans="1:9" x14ac:dyDescent="0.35">
      <c r="A226" s="22" t="s">
        <v>17</v>
      </c>
      <c r="B226" s="22" t="s">
        <v>577</v>
      </c>
      <c r="C226" s="22" t="s">
        <v>497</v>
      </c>
      <c r="D226" s="24">
        <v>0.189</v>
      </c>
      <c r="E226" s="30" t="s">
        <v>623</v>
      </c>
      <c r="F226" s="30">
        <v>0</v>
      </c>
      <c r="G226" s="30">
        <v>0</v>
      </c>
      <c r="H226" s="30">
        <v>0.7</v>
      </c>
      <c r="I226" s="31">
        <v>0</v>
      </c>
    </row>
    <row r="227" spans="1:9" x14ac:dyDescent="0.35">
      <c r="A227" s="22" t="s">
        <v>264</v>
      </c>
      <c r="B227" s="22" t="s">
        <v>263</v>
      </c>
      <c r="C227" s="22" t="s">
        <v>237</v>
      </c>
      <c r="D227" s="24">
        <v>0.35665999999999998</v>
      </c>
      <c r="E227" s="25" t="s">
        <v>623</v>
      </c>
      <c r="F227" s="26">
        <v>0</v>
      </c>
      <c r="G227" s="27">
        <v>0</v>
      </c>
      <c r="H227" s="28">
        <v>0.7</v>
      </c>
      <c r="I227" s="27">
        <v>0</v>
      </c>
    </row>
    <row r="228" spans="1:9" x14ac:dyDescent="0.35">
      <c r="A228" s="22" t="s">
        <v>173</v>
      </c>
      <c r="B228" s="22" t="s">
        <v>506</v>
      </c>
      <c r="C228" s="22" t="s">
        <v>239</v>
      </c>
      <c r="D228" s="24">
        <v>0.48320400000000002</v>
      </c>
      <c r="E228" s="25" t="s">
        <v>623</v>
      </c>
      <c r="F228" s="26">
        <v>0</v>
      </c>
      <c r="G228" s="27">
        <v>0</v>
      </c>
      <c r="H228" s="28">
        <v>0.7</v>
      </c>
      <c r="I228" s="27">
        <v>0</v>
      </c>
    </row>
    <row r="229" spans="1:9" x14ac:dyDescent="0.35">
      <c r="A229" s="22" t="s">
        <v>27</v>
      </c>
      <c r="B229" s="22" t="s">
        <v>273</v>
      </c>
      <c r="C229" s="22" t="s">
        <v>252</v>
      </c>
      <c r="D229" s="24">
        <v>0.102893</v>
      </c>
      <c r="E229" s="25" t="s">
        <v>622</v>
      </c>
      <c r="F229" s="26">
        <v>0.81535038176096053</v>
      </c>
      <c r="G229" s="27">
        <v>0</v>
      </c>
      <c r="H229" s="28">
        <v>0.5</v>
      </c>
      <c r="I229" s="27">
        <v>0</v>
      </c>
    </row>
    <row r="230" spans="1:9" x14ac:dyDescent="0.35">
      <c r="A230" s="22" t="s">
        <v>277</v>
      </c>
      <c r="B230" s="22" t="s">
        <v>276</v>
      </c>
      <c r="C230" s="22" t="s">
        <v>252</v>
      </c>
      <c r="D230" s="24">
        <v>0.102893</v>
      </c>
      <c r="E230" s="25" t="s">
        <v>622</v>
      </c>
      <c r="F230" s="26">
        <v>0.81535038176096053</v>
      </c>
      <c r="G230" s="27">
        <v>0</v>
      </c>
      <c r="H230" s="28">
        <v>0.5</v>
      </c>
      <c r="I230" s="27">
        <v>0</v>
      </c>
    </row>
    <row r="231" spans="1:9" x14ac:dyDescent="0.35">
      <c r="A231" s="22" t="s">
        <v>29</v>
      </c>
      <c r="B231" s="22" t="s">
        <v>275</v>
      </c>
      <c r="C231" s="22" t="s">
        <v>252</v>
      </c>
      <c r="D231" s="24">
        <v>0.102893</v>
      </c>
      <c r="E231" s="25" t="s">
        <v>622</v>
      </c>
      <c r="F231" s="26">
        <v>0.81535038176096053</v>
      </c>
      <c r="G231" s="27">
        <v>0</v>
      </c>
      <c r="H231" s="28">
        <v>0.5</v>
      </c>
      <c r="I231" s="27">
        <v>0</v>
      </c>
    </row>
    <row r="232" spans="1:9" x14ac:dyDescent="0.35">
      <c r="A232" s="22" t="s">
        <v>29</v>
      </c>
      <c r="B232" s="22" t="s">
        <v>349</v>
      </c>
      <c r="C232" s="22" t="s">
        <v>239</v>
      </c>
      <c r="D232" s="24">
        <v>0.48320400000000002</v>
      </c>
      <c r="E232" s="25" t="s">
        <v>623</v>
      </c>
      <c r="F232" s="26">
        <v>0</v>
      </c>
      <c r="G232" s="27">
        <v>0</v>
      </c>
      <c r="H232" s="28">
        <v>0.7</v>
      </c>
      <c r="I232" s="27">
        <v>0</v>
      </c>
    </row>
    <row r="233" spans="1:9" x14ac:dyDescent="0.35">
      <c r="A233" s="22" t="s">
        <v>29</v>
      </c>
      <c r="B233" s="22" t="s">
        <v>532</v>
      </c>
      <c r="C233" s="22" t="s">
        <v>241</v>
      </c>
      <c r="D233" s="24">
        <v>3.9350000000000001E-3</v>
      </c>
      <c r="E233" s="25" t="s">
        <v>622</v>
      </c>
      <c r="F233" s="26">
        <v>0.81535038176096053</v>
      </c>
      <c r="G233" s="27">
        <v>0</v>
      </c>
      <c r="H233" s="28">
        <v>0</v>
      </c>
      <c r="I233" s="27">
        <v>0</v>
      </c>
    </row>
    <row r="234" spans="1:9" x14ac:dyDescent="0.35">
      <c r="A234" s="22" t="s">
        <v>377</v>
      </c>
      <c r="B234" s="22" t="s">
        <v>376</v>
      </c>
      <c r="C234" s="22" t="s">
        <v>239</v>
      </c>
      <c r="D234" s="24">
        <v>0.48320400000000002</v>
      </c>
      <c r="E234" s="25" t="s">
        <v>623</v>
      </c>
      <c r="F234" s="26">
        <v>0</v>
      </c>
      <c r="G234" s="27">
        <v>0</v>
      </c>
      <c r="H234" s="28">
        <v>0.7</v>
      </c>
      <c r="I234" s="27">
        <v>0</v>
      </c>
    </row>
    <row r="235" spans="1:9" x14ac:dyDescent="0.35">
      <c r="A235" s="22" t="s">
        <v>377</v>
      </c>
      <c r="B235" s="22" t="s">
        <v>378</v>
      </c>
      <c r="C235" s="22" t="s">
        <v>239</v>
      </c>
      <c r="D235" s="24">
        <v>0.48320400000000002</v>
      </c>
      <c r="E235" s="25" t="s">
        <v>623</v>
      </c>
      <c r="F235" s="26">
        <v>0</v>
      </c>
      <c r="G235" s="27">
        <v>0</v>
      </c>
      <c r="H235" s="28">
        <v>0.7</v>
      </c>
      <c r="I235" s="27">
        <v>0</v>
      </c>
    </row>
    <row r="236" spans="1:9" x14ac:dyDescent="0.35">
      <c r="A236" s="22" t="s">
        <v>32</v>
      </c>
      <c r="B236" s="22" t="s">
        <v>279</v>
      </c>
      <c r="C236" s="22" t="s">
        <v>252</v>
      </c>
      <c r="D236" s="24">
        <v>0.102893</v>
      </c>
      <c r="E236" s="25" t="s">
        <v>622</v>
      </c>
      <c r="F236" s="26">
        <v>0.81535038176096053</v>
      </c>
      <c r="G236" s="27">
        <v>0</v>
      </c>
      <c r="H236" s="28">
        <v>0.5</v>
      </c>
      <c r="I236" s="27">
        <v>0</v>
      </c>
    </row>
    <row r="237" spans="1:9" x14ac:dyDescent="0.35">
      <c r="A237" s="22" t="s">
        <v>294</v>
      </c>
      <c r="B237" s="22" t="s">
        <v>293</v>
      </c>
      <c r="C237" s="22" t="s">
        <v>237</v>
      </c>
      <c r="D237" s="24">
        <v>0.35665999999999998</v>
      </c>
      <c r="E237" s="25" t="s">
        <v>623</v>
      </c>
      <c r="F237" s="26">
        <v>0</v>
      </c>
      <c r="G237" s="27">
        <v>0</v>
      </c>
      <c r="H237" s="28">
        <v>0.7</v>
      </c>
      <c r="I237" s="27">
        <v>0</v>
      </c>
    </row>
    <row r="238" spans="1:9" x14ac:dyDescent="0.35">
      <c r="A238" s="22" t="s">
        <v>36</v>
      </c>
      <c r="B238" s="22" t="s">
        <v>313</v>
      </c>
      <c r="C238" s="22" t="s">
        <v>221</v>
      </c>
      <c r="D238" s="24">
        <v>0.50946999999999998</v>
      </c>
      <c r="E238" s="25" t="s">
        <v>622</v>
      </c>
      <c r="F238" s="26">
        <v>0.81535038176096053</v>
      </c>
      <c r="G238" s="27">
        <v>0</v>
      </c>
      <c r="H238" s="28">
        <v>0.41958149359008617</v>
      </c>
      <c r="I238" s="27">
        <v>0</v>
      </c>
    </row>
    <row r="239" spans="1:9" x14ac:dyDescent="0.35">
      <c r="A239" s="22" t="s">
        <v>37</v>
      </c>
      <c r="B239" s="22" t="s">
        <v>314</v>
      </c>
      <c r="C239" s="22" t="s">
        <v>237</v>
      </c>
      <c r="D239" s="24">
        <v>0.35665999999999998</v>
      </c>
      <c r="E239" s="25" t="s">
        <v>623</v>
      </c>
      <c r="F239" s="26">
        <v>0</v>
      </c>
      <c r="G239" s="27">
        <v>0</v>
      </c>
      <c r="H239" s="28">
        <v>0.7</v>
      </c>
      <c r="I239" s="27">
        <v>0</v>
      </c>
    </row>
    <row r="240" spans="1:9" x14ac:dyDescent="0.35">
      <c r="A240" s="22" t="s">
        <v>37</v>
      </c>
      <c r="B240" s="22" t="s">
        <v>542</v>
      </c>
      <c r="C240" s="22" t="s">
        <v>237</v>
      </c>
      <c r="D240" s="24">
        <v>0.35665999999999998</v>
      </c>
      <c r="E240" s="25" t="s">
        <v>623</v>
      </c>
      <c r="F240" s="26">
        <v>0</v>
      </c>
      <c r="G240" s="27">
        <v>0</v>
      </c>
      <c r="H240" s="28">
        <v>0.7</v>
      </c>
      <c r="I240" s="27">
        <v>0</v>
      </c>
    </row>
    <row r="241" spans="1:9" x14ac:dyDescent="0.35">
      <c r="A241" s="22" t="s">
        <v>38</v>
      </c>
      <c r="B241" s="22" t="s">
        <v>295</v>
      </c>
      <c r="C241" s="22" t="s">
        <v>237</v>
      </c>
      <c r="D241" s="24">
        <v>0.11</v>
      </c>
      <c r="E241" s="25" t="s">
        <v>623</v>
      </c>
      <c r="F241" s="26">
        <v>0</v>
      </c>
      <c r="G241" s="27">
        <v>0</v>
      </c>
      <c r="H241" s="28">
        <v>0.7</v>
      </c>
      <c r="I241" s="27">
        <v>0</v>
      </c>
    </row>
    <row r="242" spans="1:9" x14ac:dyDescent="0.35">
      <c r="A242" s="22" t="s">
        <v>292</v>
      </c>
      <c r="B242" s="22" t="s">
        <v>291</v>
      </c>
      <c r="C242" s="22" t="s">
        <v>237</v>
      </c>
      <c r="D242" s="24">
        <v>0.35665999999999998</v>
      </c>
      <c r="E242" s="25" t="s">
        <v>623</v>
      </c>
      <c r="F242" s="26">
        <v>0</v>
      </c>
      <c r="G242" s="27">
        <v>0</v>
      </c>
      <c r="H242" s="28">
        <v>0.7</v>
      </c>
      <c r="I242" s="27">
        <v>0</v>
      </c>
    </row>
    <row r="243" spans="1:9" x14ac:dyDescent="0.35">
      <c r="A243" s="22" t="s">
        <v>42</v>
      </c>
      <c r="B243" s="22" t="s">
        <v>315</v>
      </c>
      <c r="C243" s="22" t="s">
        <v>237</v>
      </c>
      <c r="D243" s="24">
        <v>0.35665999999999998</v>
      </c>
      <c r="E243" s="25" t="s">
        <v>623</v>
      </c>
      <c r="F243" s="26">
        <v>0</v>
      </c>
      <c r="G243" s="27">
        <v>0</v>
      </c>
      <c r="H243" s="28">
        <v>0.7</v>
      </c>
      <c r="I243" s="27">
        <v>0</v>
      </c>
    </row>
    <row r="244" spans="1:9" x14ac:dyDescent="0.35">
      <c r="A244" s="22" t="s">
        <v>42</v>
      </c>
      <c r="B244" s="22" t="s">
        <v>610</v>
      </c>
      <c r="C244" s="22" t="s">
        <v>237</v>
      </c>
      <c r="D244" s="24">
        <v>0.35665999999999998</v>
      </c>
      <c r="E244" s="30" t="s">
        <v>623</v>
      </c>
      <c r="F244" s="30">
        <v>0</v>
      </c>
      <c r="G244" s="30">
        <v>0</v>
      </c>
      <c r="H244" s="30">
        <v>0.7</v>
      </c>
      <c r="I244" s="31">
        <v>0</v>
      </c>
    </row>
    <row r="245" spans="1:9" x14ac:dyDescent="0.35">
      <c r="A245" s="22" t="s">
        <v>43</v>
      </c>
      <c r="B245" s="22" t="s">
        <v>323</v>
      </c>
      <c r="C245" s="22" t="s">
        <v>237</v>
      </c>
      <c r="D245" s="24">
        <v>0.35665999999999998</v>
      </c>
      <c r="E245" s="25" t="s">
        <v>623</v>
      </c>
      <c r="F245" s="26">
        <v>0</v>
      </c>
      <c r="G245" s="27">
        <v>0</v>
      </c>
      <c r="H245" s="28">
        <v>0.7</v>
      </c>
      <c r="I245" s="27">
        <v>0</v>
      </c>
    </row>
    <row r="246" spans="1:9" x14ac:dyDescent="0.35">
      <c r="A246" s="22" t="s">
        <v>43</v>
      </c>
      <c r="B246" s="22" t="s">
        <v>338</v>
      </c>
      <c r="C246" s="22" t="s">
        <v>237</v>
      </c>
      <c r="D246" s="24">
        <v>0.35665999999999998</v>
      </c>
      <c r="E246" s="25" t="s">
        <v>623</v>
      </c>
      <c r="F246" s="26">
        <v>0</v>
      </c>
      <c r="G246" s="27">
        <v>0</v>
      </c>
      <c r="H246" s="28">
        <v>0.7</v>
      </c>
      <c r="I246" s="27">
        <v>0</v>
      </c>
    </row>
    <row r="247" spans="1:9" x14ac:dyDescent="0.35">
      <c r="A247" s="22" t="s">
        <v>43</v>
      </c>
      <c r="B247" s="22" t="s">
        <v>339</v>
      </c>
      <c r="C247" s="22" t="s">
        <v>237</v>
      </c>
      <c r="D247" s="24">
        <v>0.35665999999999998</v>
      </c>
      <c r="E247" s="25" t="s">
        <v>623</v>
      </c>
      <c r="F247" s="26">
        <v>0</v>
      </c>
      <c r="G247" s="27">
        <v>0</v>
      </c>
      <c r="H247" s="28">
        <v>0.7</v>
      </c>
      <c r="I247" s="27">
        <v>0</v>
      </c>
    </row>
    <row r="248" spans="1:9" x14ac:dyDescent="0.35">
      <c r="A248" s="22" t="s">
        <v>43</v>
      </c>
      <c r="B248" s="22" t="s">
        <v>409</v>
      </c>
      <c r="C248" s="22" t="s">
        <v>237</v>
      </c>
      <c r="D248" s="24">
        <v>0.35665999999999998</v>
      </c>
      <c r="E248" s="25" t="s">
        <v>623</v>
      </c>
      <c r="F248" s="26">
        <v>0</v>
      </c>
      <c r="G248" s="27">
        <v>0</v>
      </c>
      <c r="H248" s="28">
        <v>0.7</v>
      </c>
      <c r="I248" s="27">
        <v>0</v>
      </c>
    </row>
    <row r="249" spans="1:9" x14ac:dyDescent="0.35">
      <c r="A249" s="22" t="s">
        <v>43</v>
      </c>
      <c r="B249" s="22" t="s">
        <v>410</v>
      </c>
      <c r="C249" s="22" t="s">
        <v>237</v>
      </c>
      <c r="D249" s="24">
        <v>0.35665999999999998</v>
      </c>
      <c r="E249" s="25" t="s">
        <v>623</v>
      </c>
      <c r="F249" s="26">
        <v>0</v>
      </c>
      <c r="G249" s="27">
        <v>0</v>
      </c>
      <c r="H249" s="28">
        <v>0.7</v>
      </c>
      <c r="I249" s="27">
        <v>0</v>
      </c>
    </row>
    <row r="250" spans="1:9" x14ac:dyDescent="0.35">
      <c r="A250" s="22" t="s">
        <v>43</v>
      </c>
      <c r="B250" s="22" t="s">
        <v>458</v>
      </c>
      <c r="C250" s="22" t="s">
        <v>237</v>
      </c>
      <c r="D250" s="24">
        <v>0.35665999999999998</v>
      </c>
      <c r="E250" s="25" t="s">
        <v>623</v>
      </c>
      <c r="F250" s="26">
        <v>0</v>
      </c>
      <c r="G250" s="27">
        <v>0</v>
      </c>
      <c r="H250" s="28">
        <v>0.7</v>
      </c>
      <c r="I250" s="27">
        <v>0</v>
      </c>
    </row>
    <row r="251" spans="1:9" x14ac:dyDescent="0.35">
      <c r="A251" s="22" t="s">
        <v>442</v>
      </c>
      <c r="B251" s="22" t="s">
        <v>441</v>
      </c>
      <c r="C251" s="22" t="s">
        <v>239</v>
      </c>
      <c r="D251" s="24">
        <v>0.48320400000000002</v>
      </c>
      <c r="E251" s="25" t="s">
        <v>623</v>
      </c>
      <c r="F251" s="26">
        <v>0</v>
      </c>
      <c r="G251" s="27">
        <v>0</v>
      </c>
      <c r="H251" s="28">
        <v>0.7</v>
      </c>
      <c r="I251" s="27">
        <v>0</v>
      </c>
    </row>
    <row r="252" spans="1:9" x14ac:dyDescent="0.35">
      <c r="A252" s="22" t="s">
        <v>442</v>
      </c>
      <c r="B252" s="22" t="s">
        <v>443</v>
      </c>
      <c r="C252" s="22" t="s">
        <v>239</v>
      </c>
      <c r="D252" s="24">
        <v>0.48320400000000002</v>
      </c>
      <c r="E252" s="25" t="s">
        <v>623</v>
      </c>
      <c r="F252" s="26">
        <v>0</v>
      </c>
      <c r="G252" s="27">
        <v>0</v>
      </c>
      <c r="H252" s="28">
        <v>0.7</v>
      </c>
      <c r="I252" s="27">
        <v>0</v>
      </c>
    </row>
    <row r="253" spans="1:9" x14ac:dyDescent="0.35">
      <c r="A253" s="22" t="s">
        <v>46</v>
      </c>
      <c r="B253" s="22" t="s">
        <v>481</v>
      </c>
      <c r="C253" s="22" t="s">
        <v>237</v>
      </c>
      <c r="D253" s="24">
        <v>0.35665999999999998</v>
      </c>
      <c r="E253" s="25" t="s">
        <v>623</v>
      </c>
      <c r="F253" s="26">
        <v>0</v>
      </c>
      <c r="G253" s="27">
        <v>0</v>
      </c>
      <c r="H253" s="28">
        <v>0.7</v>
      </c>
      <c r="I253" s="27">
        <v>0</v>
      </c>
    </row>
    <row r="254" spans="1:9" x14ac:dyDescent="0.35">
      <c r="A254" s="22" t="s">
        <v>47</v>
      </c>
      <c r="B254" s="22" t="s">
        <v>385</v>
      </c>
      <c r="C254" s="22" t="s">
        <v>221</v>
      </c>
      <c r="D254" s="24">
        <v>0.50946999999999998</v>
      </c>
      <c r="E254" s="25" t="s">
        <v>622</v>
      </c>
      <c r="F254" s="26">
        <v>0.81535038176096053</v>
      </c>
      <c r="G254" s="27">
        <v>0</v>
      </c>
      <c r="H254" s="28">
        <v>0.41958149359008617</v>
      </c>
      <c r="I254" s="27">
        <v>0</v>
      </c>
    </row>
    <row r="255" spans="1:9" x14ac:dyDescent="0.35">
      <c r="A255" s="22" t="s">
        <v>308</v>
      </c>
      <c r="B255" s="22" t="s">
        <v>307</v>
      </c>
      <c r="C255" s="22" t="s">
        <v>237</v>
      </c>
      <c r="D255" s="24">
        <v>0.35665999999999998</v>
      </c>
      <c r="E255" s="25" t="s">
        <v>623</v>
      </c>
      <c r="F255" s="26">
        <v>0</v>
      </c>
      <c r="G255" s="27">
        <v>0</v>
      </c>
      <c r="H255" s="28">
        <v>0.7</v>
      </c>
      <c r="I255" s="27">
        <v>0</v>
      </c>
    </row>
    <row r="256" spans="1:9" x14ac:dyDescent="0.35">
      <c r="A256" s="22" t="s">
        <v>49</v>
      </c>
      <c r="B256" s="22" t="s">
        <v>310</v>
      </c>
      <c r="C256" s="22" t="s">
        <v>252</v>
      </c>
      <c r="D256" s="24">
        <v>0.102893</v>
      </c>
      <c r="E256" s="25" t="s">
        <v>622</v>
      </c>
      <c r="F256" s="26">
        <v>0.81535038176096053</v>
      </c>
      <c r="G256" s="27">
        <v>0</v>
      </c>
      <c r="H256" s="28">
        <v>0.5</v>
      </c>
      <c r="I256" s="27">
        <v>0</v>
      </c>
    </row>
    <row r="257" spans="1:9" x14ac:dyDescent="0.35">
      <c r="A257" s="22" t="s">
        <v>334</v>
      </c>
      <c r="B257" s="22" t="s">
        <v>333</v>
      </c>
      <c r="C257" s="22" t="s">
        <v>239</v>
      </c>
      <c r="D257" s="24">
        <v>0.48320400000000002</v>
      </c>
      <c r="E257" s="25" t="s">
        <v>623</v>
      </c>
      <c r="F257" s="26">
        <v>0</v>
      </c>
      <c r="G257" s="27">
        <v>0</v>
      </c>
      <c r="H257" s="28">
        <v>0.7</v>
      </c>
      <c r="I257" s="27">
        <v>0</v>
      </c>
    </row>
    <row r="258" spans="1:9" x14ac:dyDescent="0.35">
      <c r="A258" s="22" t="s">
        <v>334</v>
      </c>
      <c r="B258" s="22" t="s">
        <v>335</v>
      </c>
      <c r="C258" s="22" t="s">
        <v>239</v>
      </c>
      <c r="D258" s="24">
        <v>0.48320400000000002</v>
      </c>
      <c r="E258" s="25" t="s">
        <v>623</v>
      </c>
      <c r="F258" s="26">
        <v>0</v>
      </c>
      <c r="G258" s="27">
        <v>0</v>
      </c>
      <c r="H258" s="28">
        <v>0.7</v>
      </c>
      <c r="I258" s="27">
        <v>0</v>
      </c>
    </row>
    <row r="259" spans="1:9" x14ac:dyDescent="0.35">
      <c r="A259" s="22" t="s">
        <v>334</v>
      </c>
      <c r="B259" s="22" t="s">
        <v>336</v>
      </c>
      <c r="C259" s="22" t="s">
        <v>239</v>
      </c>
      <c r="D259" s="24">
        <v>0.48320400000000002</v>
      </c>
      <c r="E259" s="25" t="s">
        <v>623</v>
      </c>
      <c r="F259" s="26">
        <v>0</v>
      </c>
      <c r="G259" s="27">
        <v>0</v>
      </c>
      <c r="H259" s="28">
        <v>0.7</v>
      </c>
      <c r="I259" s="27">
        <v>0</v>
      </c>
    </row>
    <row r="260" spans="1:9" x14ac:dyDescent="0.35">
      <c r="A260" s="22" t="s">
        <v>51</v>
      </c>
      <c r="B260" s="22" t="s">
        <v>552</v>
      </c>
      <c r="C260" s="22" t="s">
        <v>237</v>
      </c>
      <c r="D260" s="24">
        <v>0.35665999999999998</v>
      </c>
      <c r="E260" s="25" t="s">
        <v>623</v>
      </c>
      <c r="F260" s="26">
        <v>0</v>
      </c>
      <c r="G260" s="27">
        <v>0</v>
      </c>
      <c r="H260" s="28">
        <v>0.7</v>
      </c>
      <c r="I260" s="27">
        <v>0</v>
      </c>
    </row>
    <row r="261" spans="1:9" x14ac:dyDescent="0.35">
      <c r="A261" s="22" t="s">
        <v>61</v>
      </c>
      <c r="B261" s="22" t="s">
        <v>342</v>
      </c>
      <c r="C261" s="22" t="s">
        <v>221</v>
      </c>
      <c r="D261" s="24">
        <v>0.50946999999999998</v>
      </c>
      <c r="E261" s="25" t="s">
        <v>622</v>
      </c>
      <c r="F261" s="26">
        <v>0.81535038176096053</v>
      </c>
      <c r="G261" s="27">
        <v>0</v>
      </c>
      <c r="H261" s="28">
        <v>0.41958149359008617</v>
      </c>
      <c r="I261" s="27">
        <v>0</v>
      </c>
    </row>
    <row r="262" spans="1:9" x14ac:dyDescent="0.35">
      <c r="A262" s="22" t="s">
        <v>62</v>
      </c>
      <c r="B262" s="22" t="s">
        <v>386</v>
      </c>
      <c r="C262" s="22" t="s">
        <v>237</v>
      </c>
      <c r="D262" s="24">
        <v>0.35665999999999998</v>
      </c>
      <c r="E262" s="25" t="s">
        <v>623</v>
      </c>
      <c r="F262" s="26">
        <v>0</v>
      </c>
      <c r="G262" s="27">
        <v>0</v>
      </c>
      <c r="H262" s="28">
        <v>0.7</v>
      </c>
      <c r="I262" s="27">
        <v>0</v>
      </c>
    </row>
    <row r="263" spans="1:9" x14ac:dyDescent="0.35">
      <c r="A263" s="22" t="s">
        <v>64</v>
      </c>
      <c r="B263" s="22" t="s">
        <v>621</v>
      </c>
      <c r="C263" s="22" t="s">
        <v>237</v>
      </c>
      <c r="D263" s="24">
        <v>0.35665999999999998</v>
      </c>
      <c r="E263" s="30" t="s">
        <v>623</v>
      </c>
      <c r="F263" s="30">
        <v>0</v>
      </c>
      <c r="G263" s="30">
        <v>0</v>
      </c>
      <c r="H263" s="30">
        <v>0.7</v>
      </c>
      <c r="I263" s="31">
        <v>0</v>
      </c>
    </row>
    <row r="264" spans="1:9" x14ac:dyDescent="0.35">
      <c r="A264" s="22" t="s">
        <v>354</v>
      </c>
      <c r="B264" s="22" t="s">
        <v>353</v>
      </c>
      <c r="C264" s="22" t="s">
        <v>244</v>
      </c>
      <c r="D264" s="24">
        <v>0.26643099999999997</v>
      </c>
      <c r="E264" s="25" t="s">
        <v>622</v>
      </c>
      <c r="F264" s="26">
        <v>0.81535038176096053</v>
      </c>
      <c r="G264" s="27">
        <v>0</v>
      </c>
      <c r="H264" s="28">
        <v>0.41958149359008617</v>
      </c>
      <c r="I264" s="27">
        <v>0</v>
      </c>
    </row>
    <row r="265" spans="1:9" x14ac:dyDescent="0.35">
      <c r="A265" s="22" t="s">
        <v>356</v>
      </c>
      <c r="B265" s="22" t="s">
        <v>355</v>
      </c>
      <c r="C265" s="22" t="s">
        <v>237</v>
      </c>
      <c r="D265" s="24">
        <v>0.35665999999999998</v>
      </c>
      <c r="E265" s="25" t="s">
        <v>623</v>
      </c>
      <c r="F265" s="26">
        <v>0</v>
      </c>
      <c r="G265" s="27">
        <v>0</v>
      </c>
      <c r="H265" s="28">
        <v>0.7</v>
      </c>
      <c r="I265" s="27">
        <v>0</v>
      </c>
    </row>
    <row r="266" spans="1:9" x14ac:dyDescent="0.35">
      <c r="A266" s="22" t="s">
        <v>358</v>
      </c>
      <c r="B266" s="22" t="s">
        <v>357</v>
      </c>
      <c r="C266" s="22" t="s">
        <v>221</v>
      </c>
      <c r="D266" s="24">
        <v>0.50946999999999998</v>
      </c>
      <c r="E266" s="25" t="s">
        <v>622</v>
      </c>
      <c r="F266" s="26">
        <v>0.81535038176096053</v>
      </c>
      <c r="G266" s="27">
        <v>0</v>
      </c>
      <c r="H266" s="28">
        <v>0.41958149359008617</v>
      </c>
      <c r="I266" s="27">
        <v>0</v>
      </c>
    </row>
    <row r="267" spans="1:9" x14ac:dyDescent="0.35">
      <c r="A267" s="22" t="s">
        <v>415</v>
      </c>
      <c r="B267" s="22" t="s">
        <v>414</v>
      </c>
      <c r="C267" s="22" t="s">
        <v>237</v>
      </c>
      <c r="D267" s="24">
        <v>0.35665999999999998</v>
      </c>
      <c r="E267" s="25" t="s">
        <v>623</v>
      </c>
      <c r="F267" s="26">
        <v>0</v>
      </c>
      <c r="G267" s="27">
        <v>0</v>
      </c>
      <c r="H267" s="28">
        <v>0.7</v>
      </c>
      <c r="I267" s="27">
        <v>0</v>
      </c>
    </row>
    <row r="268" spans="1:9" x14ac:dyDescent="0.35">
      <c r="A268" s="22" t="s">
        <v>415</v>
      </c>
      <c r="B268" s="22" t="s">
        <v>515</v>
      </c>
      <c r="C268" s="22" t="s">
        <v>237</v>
      </c>
      <c r="D268" s="24">
        <v>0.35665999999999998</v>
      </c>
      <c r="E268" s="25" t="s">
        <v>623</v>
      </c>
      <c r="F268" s="26">
        <v>0</v>
      </c>
      <c r="G268" s="27">
        <v>0</v>
      </c>
      <c r="H268" s="28">
        <v>0.7</v>
      </c>
      <c r="I268" s="27">
        <v>0</v>
      </c>
    </row>
    <row r="269" spans="1:9" x14ac:dyDescent="0.35">
      <c r="A269" s="23" t="s">
        <v>416</v>
      </c>
      <c r="B269" s="22" t="s">
        <v>414</v>
      </c>
      <c r="C269" s="22" t="s">
        <v>237</v>
      </c>
      <c r="D269" s="24">
        <v>0.35665999999999998</v>
      </c>
      <c r="E269" s="25" t="s">
        <v>623</v>
      </c>
      <c r="F269" s="26">
        <v>0</v>
      </c>
      <c r="G269" s="27">
        <v>0</v>
      </c>
      <c r="H269" s="28">
        <v>0.7</v>
      </c>
      <c r="I269" s="27">
        <v>0</v>
      </c>
    </row>
    <row r="270" spans="1:9" x14ac:dyDescent="0.35">
      <c r="A270" s="22" t="s">
        <v>416</v>
      </c>
      <c r="B270" s="22" t="s">
        <v>515</v>
      </c>
      <c r="C270" s="22" t="s">
        <v>237</v>
      </c>
      <c r="D270" s="24"/>
      <c r="E270" s="25"/>
      <c r="F270" s="26"/>
      <c r="G270" s="27"/>
      <c r="H270" s="28"/>
      <c r="I270" s="27"/>
    </row>
    <row r="271" spans="1:9" x14ac:dyDescent="0.35">
      <c r="A271" s="22" t="s">
        <v>531</v>
      </c>
      <c r="B271" s="22" t="s">
        <v>530</v>
      </c>
      <c r="C271" s="22" t="s">
        <v>237</v>
      </c>
      <c r="D271" s="24">
        <v>0.35665999999999998</v>
      </c>
      <c r="E271" s="25" t="s">
        <v>623</v>
      </c>
      <c r="F271" s="26">
        <v>0</v>
      </c>
      <c r="G271" s="27">
        <v>0</v>
      </c>
      <c r="H271" s="28">
        <v>0.7</v>
      </c>
      <c r="I271" s="27">
        <v>0</v>
      </c>
    </row>
    <row r="272" spans="1:9" x14ac:dyDescent="0.35">
      <c r="A272" s="22" t="s">
        <v>363</v>
      </c>
      <c r="B272" s="22" t="s">
        <v>362</v>
      </c>
      <c r="C272" s="22" t="s">
        <v>237</v>
      </c>
      <c r="D272" s="24">
        <v>0.35665999999999998</v>
      </c>
      <c r="E272" s="25" t="s">
        <v>623</v>
      </c>
      <c r="F272" s="26">
        <v>0</v>
      </c>
      <c r="G272" s="27">
        <v>0</v>
      </c>
      <c r="H272" s="28">
        <v>0.7</v>
      </c>
      <c r="I272" s="27">
        <v>0</v>
      </c>
    </row>
    <row r="273" spans="1:9" x14ac:dyDescent="0.35">
      <c r="A273" s="22" t="s">
        <v>363</v>
      </c>
      <c r="B273" s="22" t="s">
        <v>504</v>
      </c>
      <c r="C273" s="22" t="s">
        <v>237</v>
      </c>
      <c r="D273" s="24">
        <v>0.35665999999999998</v>
      </c>
      <c r="E273" s="25" t="s">
        <v>623</v>
      </c>
      <c r="F273" s="26">
        <v>0</v>
      </c>
      <c r="G273" s="27">
        <v>0</v>
      </c>
      <c r="H273" s="28">
        <v>0.7</v>
      </c>
      <c r="I273" s="27">
        <v>0</v>
      </c>
    </row>
    <row r="274" spans="1:9" x14ac:dyDescent="0.35">
      <c r="A274" s="22" t="s">
        <v>70</v>
      </c>
      <c r="B274" s="22" t="s">
        <v>317</v>
      </c>
      <c r="C274" s="22" t="s">
        <v>237</v>
      </c>
      <c r="D274" s="24">
        <v>0.35665999999999998</v>
      </c>
      <c r="E274" s="25" t="s">
        <v>623</v>
      </c>
      <c r="F274" s="26">
        <v>0</v>
      </c>
      <c r="G274" s="27">
        <v>0</v>
      </c>
      <c r="H274" s="28">
        <v>0.7</v>
      </c>
      <c r="I274" s="27">
        <v>0</v>
      </c>
    </row>
    <row r="275" spans="1:9" x14ac:dyDescent="0.35">
      <c r="A275" s="22" t="s">
        <v>70</v>
      </c>
      <c r="B275" s="22" t="s">
        <v>426</v>
      </c>
      <c r="C275" s="22" t="s">
        <v>237</v>
      </c>
      <c r="D275" s="24">
        <v>0.35665999999999998</v>
      </c>
      <c r="E275" s="25" t="s">
        <v>623</v>
      </c>
      <c r="F275" s="26">
        <v>0</v>
      </c>
      <c r="G275" s="27">
        <v>0</v>
      </c>
      <c r="H275" s="28">
        <v>0.7</v>
      </c>
      <c r="I275" s="27">
        <v>0</v>
      </c>
    </row>
    <row r="276" spans="1:9" x14ac:dyDescent="0.35">
      <c r="A276" s="29" t="s">
        <v>70</v>
      </c>
      <c r="B276" s="22" t="s">
        <v>485</v>
      </c>
      <c r="C276" s="22" t="s">
        <v>237</v>
      </c>
      <c r="D276" s="24">
        <v>0.35665999999999998</v>
      </c>
      <c r="E276" s="25" t="s">
        <v>623</v>
      </c>
      <c r="F276" s="26">
        <v>0</v>
      </c>
      <c r="G276" s="27">
        <v>0</v>
      </c>
      <c r="H276" s="28">
        <v>0.7</v>
      </c>
      <c r="I276" s="27">
        <v>0</v>
      </c>
    </row>
    <row r="277" spans="1:9" x14ac:dyDescent="0.35">
      <c r="A277" s="22" t="s">
        <v>71</v>
      </c>
      <c r="B277" s="22" t="s">
        <v>366</v>
      </c>
      <c r="C277" s="22" t="s">
        <v>252</v>
      </c>
      <c r="D277" s="24">
        <v>0.102893</v>
      </c>
      <c r="E277" s="25" t="s">
        <v>622</v>
      </c>
      <c r="F277" s="26">
        <v>0.81535038176096053</v>
      </c>
      <c r="G277" s="27">
        <v>0</v>
      </c>
      <c r="H277" s="28">
        <v>0.5</v>
      </c>
      <c r="I277" s="27">
        <v>0</v>
      </c>
    </row>
    <row r="278" spans="1:9" x14ac:dyDescent="0.35">
      <c r="A278" s="22" t="s">
        <v>74</v>
      </c>
      <c r="B278" s="22" t="s">
        <v>367</v>
      </c>
      <c r="C278" s="22" t="s">
        <v>237</v>
      </c>
      <c r="D278" s="24">
        <v>0.35665999999999998</v>
      </c>
      <c r="E278" s="25" t="s">
        <v>623</v>
      </c>
      <c r="F278" s="26">
        <v>0</v>
      </c>
      <c r="G278" s="27">
        <v>0</v>
      </c>
      <c r="H278" s="28">
        <v>0.7</v>
      </c>
      <c r="I278" s="27">
        <v>0</v>
      </c>
    </row>
    <row r="279" spans="1:9" x14ac:dyDescent="0.35">
      <c r="A279" s="22" t="s">
        <v>373</v>
      </c>
      <c r="B279" s="22" t="s">
        <v>372</v>
      </c>
      <c r="C279" s="22" t="s">
        <v>221</v>
      </c>
      <c r="D279" s="24">
        <v>0.50946999999999998</v>
      </c>
      <c r="E279" s="25" t="s">
        <v>622</v>
      </c>
      <c r="F279" s="26">
        <v>0.81535038176096053</v>
      </c>
      <c r="G279" s="27">
        <v>0</v>
      </c>
      <c r="H279" s="28">
        <v>0.41958149359008617</v>
      </c>
      <c r="I279" s="27">
        <v>0</v>
      </c>
    </row>
    <row r="280" spans="1:9" x14ac:dyDescent="0.35">
      <c r="A280" s="22" t="s">
        <v>176</v>
      </c>
      <c r="B280" s="22" t="s">
        <v>496</v>
      </c>
      <c r="C280" s="22" t="s">
        <v>497</v>
      </c>
      <c r="D280" s="24">
        <v>0.189</v>
      </c>
      <c r="E280" s="25" t="s">
        <v>623</v>
      </c>
      <c r="F280" s="26">
        <v>0</v>
      </c>
      <c r="G280" s="27">
        <v>0</v>
      </c>
      <c r="H280" s="28">
        <v>0.7</v>
      </c>
      <c r="I280" s="27">
        <v>0</v>
      </c>
    </row>
    <row r="281" spans="1:9" x14ac:dyDescent="0.35">
      <c r="A281" s="22" t="s">
        <v>85</v>
      </c>
      <c r="B281" s="22" t="s">
        <v>395</v>
      </c>
      <c r="C281" s="22" t="s">
        <v>237</v>
      </c>
      <c r="D281" s="24">
        <v>0.35665999999999998</v>
      </c>
      <c r="E281" s="25" t="s">
        <v>623</v>
      </c>
      <c r="F281" s="26">
        <v>0</v>
      </c>
      <c r="G281" s="27">
        <v>0</v>
      </c>
      <c r="H281" s="28">
        <v>0.7</v>
      </c>
      <c r="I281" s="27">
        <v>0</v>
      </c>
    </row>
    <row r="282" spans="1:9" x14ac:dyDescent="0.35">
      <c r="A282" s="22" t="s">
        <v>85</v>
      </c>
      <c r="B282" s="22" t="s">
        <v>544</v>
      </c>
      <c r="C282" s="22" t="s">
        <v>237</v>
      </c>
      <c r="D282" s="24">
        <v>0.35665999999999998</v>
      </c>
      <c r="E282" s="25" t="s">
        <v>623</v>
      </c>
      <c r="F282" s="26">
        <v>0</v>
      </c>
      <c r="G282" s="27">
        <v>0</v>
      </c>
      <c r="H282" s="28">
        <v>0.7</v>
      </c>
      <c r="I282" s="27">
        <v>0</v>
      </c>
    </row>
    <row r="283" spans="1:9" x14ac:dyDescent="0.35">
      <c r="A283" s="22" t="s">
        <v>85</v>
      </c>
      <c r="B283" s="22" t="s">
        <v>545</v>
      </c>
      <c r="C283" s="22" t="s">
        <v>237</v>
      </c>
      <c r="D283" s="24">
        <v>0.35665999999999998</v>
      </c>
      <c r="E283" s="25" t="s">
        <v>623</v>
      </c>
      <c r="F283" s="26">
        <v>0</v>
      </c>
      <c r="G283" s="27">
        <v>0</v>
      </c>
      <c r="H283" s="28">
        <v>0.7</v>
      </c>
      <c r="I283" s="27">
        <v>0</v>
      </c>
    </row>
    <row r="284" spans="1:9" x14ac:dyDescent="0.35">
      <c r="A284" s="23" t="s">
        <v>86</v>
      </c>
      <c r="B284" s="22" t="s">
        <v>395</v>
      </c>
      <c r="C284" s="22" t="s">
        <v>237</v>
      </c>
      <c r="D284" s="24">
        <v>0.35665999999999998</v>
      </c>
      <c r="E284" s="25" t="s">
        <v>623</v>
      </c>
      <c r="F284" s="26">
        <v>0</v>
      </c>
      <c r="G284" s="27">
        <v>0</v>
      </c>
      <c r="H284" s="28">
        <v>0.7</v>
      </c>
      <c r="I284" s="27">
        <v>0</v>
      </c>
    </row>
    <row r="285" spans="1:9" x14ac:dyDescent="0.35">
      <c r="A285" s="22" t="s">
        <v>86</v>
      </c>
      <c r="B285" s="22" t="s">
        <v>544</v>
      </c>
      <c r="C285" s="22" t="s">
        <v>237</v>
      </c>
      <c r="D285" s="24">
        <v>0.35665999999999998</v>
      </c>
      <c r="E285" s="25" t="s">
        <v>623</v>
      </c>
      <c r="F285" s="26">
        <v>0</v>
      </c>
      <c r="G285" s="27">
        <v>0</v>
      </c>
      <c r="H285" s="28">
        <v>0.7</v>
      </c>
      <c r="I285" s="27">
        <v>0</v>
      </c>
    </row>
    <row r="286" spans="1:9" x14ac:dyDescent="0.35">
      <c r="A286" s="22" t="s">
        <v>86</v>
      </c>
      <c r="B286" s="22" t="s">
        <v>545</v>
      </c>
      <c r="C286" s="22" t="s">
        <v>237</v>
      </c>
      <c r="D286" s="24">
        <v>0.35665999999999998</v>
      </c>
      <c r="E286" s="25" t="s">
        <v>623</v>
      </c>
      <c r="F286" s="26">
        <v>0</v>
      </c>
      <c r="G286" s="27">
        <v>0</v>
      </c>
      <c r="H286" s="28">
        <v>0.7</v>
      </c>
      <c r="I286" s="27">
        <v>0</v>
      </c>
    </row>
    <row r="287" spans="1:9" x14ac:dyDescent="0.35">
      <c r="A287" s="22" t="s">
        <v>185</v>
      </c>
      <c r="B287" s="22" t="s">
        <v>388</v>
      </c>
      <c r="C287" s="22" t="s">
        <v>237</v>
      </c>
      <c r="D287" s="24">
        <v>0.35665999999999998</v>
      </c>
      <c r="E287" s="25" t="s">
        <v>623</v>
      </c>
      <c r="F287" s="26">
        <v>0</v>
      </c>
      <c r="G287" s="27">
        <v>0</v>
      </c>
      <c r="H287" s="28">
        <v>0.7</v>
      </c>
      <c r="I287" s="27">
        <v>0</v>
      </c>
    </row>
    <row r="288" spans="1:9" x14ac:dyDescent="0.35">
      <c r="A288" s="22" t="s">
        <v>394</v>
      </c>
      <c r="B288" s="22" t="s">
        <v>393</v>
      </c>
      <c r="C288" s="22" t="s">
        <v>252</v>
      </c>
      <c r="D288" s="24">
        <v>0.102893</v>
      </c>
      <c r="E288" s="25" t="s">
        <v>622</v>
      </c>
      <c r="F288" s="26">
        <v>0.81535038176096053</v>
      </c>
      <c r="G288" s="27">
        <v>0</v>
      </c>
      <c r="H288" s="28">
        <v>0.5</v>
      </c>
      <c r="I288" s="27">
        <v>0</v>
      </c>
    </row>
    <row r="289" spans="1:9" x14ac:dyDescent="0.35">
      <c r="A289" s="22" t="s">
        <v>390</v>
      </c>
      <c r="B289" s="22" t="s">
        <v>389</v>
      </c>
      <c r="C289" s="22" t="s">
        <v>237</v>
      </c>
      <c r="D289" s="24">
        <v>0.35665999999999998</v>
      </c>
      <c r="E289" s="25" t="s">
        <v>623</v>
      </c>
      <c r="F289" s="26">
        <v>0</v>
      </c>
      <c r="G289" s="27">
        <v>0</v>
      </c>
      <c r="H289" s="28">
        <v>0.7</v>
      </c>
      <c r="I289" s="27">
        <v>0</v>
      </c>
    </row>
    <row r="290" spans="1:9" x14ac:dyDescent="0.35">
      <c r="A290" s="22" t="s">
        <v>87</v>
      </c>
      <c r="B290" s="22" t="s">
        <v>572</v>
      </c>
      <c r="C290" s="22" t="s">
        <v>237</v>
      </c>
      <c r="D290" s="24">
        <v>0.35665999999999998</v>
      </c>
      <c r="E290" s="25" t="s">
        <v>623</v>
      </c>
      <c r="F290" s="26">
        <v>0</v>
      </c>
      <c r="G290" s="27">
        <v>0</v>
      </c>
      <c r="H290" s="28">
        <v>0.7</v>
      </c>
      <c r="I290" s="27">
        <v>0</v>
      </c>
    </row>
    <row r="291" spans="1:9" x14ac:dyDescent="0.35">
      <c r="A291" s="22" t="s">
        <v>93</v>
      </c>
      <c r="B291" s="22" t="s">
        <v>582</v>
      </c>
      <c r="C291" s="22" t="s">
        <v>221</v>
      </c>
      <c r="D291" s="24">
        <v>0.50946999999999998</v>
      </c>
      <c r="E291" s="30" t="s">
        <v>622</v>
      </c>
      <c r="F291" s="30">
        <v>0.81535038176096053</v>
      </c>
      <c r="G291" s="30">
        <v>0</v>
      </c>
      <c r="H291" s="30">
        <v>0.41958149359008617</v>
      </c>
      <c r="I291" s="31">
        <v>0</v>
      </c>
    </row>
    <row r="292" spans="1:9" x14ac:dyDescent="0.35">
      <c r="A292" s="22" t="s">
        <v>94</v>
      </c>
      <c r="B292" s="22" t="s">
        <v>582</v>
      </c>
      <c r="C292" s="22" t="s">
        <v>221</v>
      </c>
      <c r="D292" s="24">
        <v>0.50946999999999998</v>
      </c>
      <c r="E292" s="30" t="s">
        <v>622</v>
      </c>
      <c r="F292" s="30">
        <v>0.81535038176096053</v>
      </c>
      <c r="G292" s="30">
        <v>0</v>
      </c>
      <c r="H292" s="30">
        <v>0.41958149359008617</v>
      </c>
      <c r="I292" s="31">
        <v>0</v>
      </c>
    </row>
    <row r="293" spans="1:9" x14ac:dyDescent="0.35">
      <c r="A293" s="22" t="s">
        <v>420</v>
      </c>
      <c r="B293" s="22" t="s">
        <v>419</v>
      </c>
      <c r="C293" s="22" t="s">
        <v>237</v>
      </c>
      <c r="D293" s="24">
        <v>0.35665999999999998</v>
      </c>
      <c r="E293" s="25" t="s">
        <v>623</v>
      </c>
      <c r="F293" s="26">
        <v>0</v>
      </c>
      <c r="G293" s="27">
        <v>0</v>
      </c>
      <c r="H293" s="28">
        <v>0.7</v>
      </c>
      <c r="I293" s="27">
        <v>0</v>
      </c>
    </row>
    <row r="294" spans="1:9" x14ac:dyDescent="0.35">
      <c r="A294" s="22" t="s">
        <v>102</v>
      </c>
      <c r="B294" s="22" t="s">
        <v>423</v>
      </c>
      <c r="C294" s="22" t="s">
        <v>346</v>
      </c>
      <c r="D294" s="24">
        <v>0.77564500000000003</v>
      </c>
      <c r="E294" s="25" t="s">
        <v>623</v>
      </c>
      <c r="F294" s="26">
        <v>0.81535038176096053</v>
      </c>
      <c r="G294" s="27">
        <v>0</v>
      </c>
      <c r="H294" s="28">
        <v>0.85</v>
      </c>
      <c r="I294" s="27">
        <v>0</v>
      </c>
    </row>
    <row r="295" spans="1:9" x14ac:dyDescent="0.35">
      <c r="A295" s="22" t="s">
        <v>105</v>
      </c>
      <c r="B295" s="22" t="s">
        <v>439</v>
      </c>
      <c r="C295" s="22" t="s">
        <v>252</v>
      </c>
      <c r="D295" s="24">
        <v>0.102893</v>
      </c>
      <c r="E295" s="25" t="s">
        <v>622</v>
      </c>
      <c r="F295" s="26">
        <v>0.81535038176096053</v>
      </c>
      <c r="G295" s="27">
        <v>0</v>
      </c>
      <c r="H295" s="28">
        <v>0.5</v>
      </c>
      <c r="I295" s="27">
        <v>0</v>
      </c>
    </row>
    <row r="296" spans="1:9" x14ac:dyDescent="0.35">
      <c r="A296" s="22" t="s">
        <v>224</v>
      </c>
      <c r="B296" s="22" t="s">
        <v>444</v>
      </c>
      <c r="C296" s="22" t="s">
        <v>252</v>
      </c>
      <c r="D296" s="24">
        <v>0.102893</v>
      </c>
      <c r="E296" s="25" t="s">
        <v>622</v>
      </c>
      <c r="F296" s="26">
        <v>0.81535038176096053</v>
      </c>
      <c r="G296" s="27">
        <v>0</v>
      </c>
      <c r="H296" s="28">
        <v>0.5</v>
      </c>
      <c r="I296" s="27">
        <v>0</v>
      </c>
    </row>
    <row r="297" spans="1:9" x14ac:dyDescent="0.35">
      <c r="A297" s="22" t="s">
        <v>224</v>
      </c>
      <c r="B297" s="22" t="s">
        <v>446</v>
      </c>
      <c r="C297" s="22" t="s">
        <v>252</v>
      </c>
      <c r="D297" s="24">
        <v>0.102893</v>
      </c>
      <c r="E297" s="25" t="s">
        <v>622</v>
      </c>
      <c r="F297" s="26">
        <v>0.81535038176096053</v>
      </c>
      <c r="G297" s="27">
        <v>0</v>
      </c>
      <c r="H297" s="28">
        <v>0.5</v>
      </c>
      <c r="I297" s="27">
        <v>0</v>
      </c>
    </row>
    <row r="298" spans="1:9" x14ac:dyDescent="0.35">
      <c r="A298" s="22" t="s">
        <v>449</v>
      </c>
      <c r="B298" s="22" t="s">
        <v>448</v>
      </c>
      <c r="C298" s="22" t="s">
        <v>252</v>
      </c>
      <c r="D298" s="24">
        <v>0.102893</v>
      </c>
      <c r="E298" s="25" t="s">
        <v>622</v>
      </c>
      <c r="F298" s="26">
        <v>0.81535038176096053</v>
      </c>
      <c r="G298" s="27">
        <v>0</v>
      </c>
      <c r="H298" s="28">
        <v>0.5</v>
      </c>
      <c r="I298" s="27">
        <v>0</v>
      </c>
    </row>
    <row r="299" spans="1:9" x14ac:dyDescent="0.35">
      <c r="A299" s="23" t="s">
        <v>450</v>
      </c>
      <c r="B299" s="22" t="s">
        <v>448</v>
      </c>
      <c r="C299" s="22" t="s">
        <v>252</v>
      </c>
      <c r="D299" s="24">
        <v>0.102893</v>
      </c>
      <c r="E299" s="25" t="s">
        <v>622</v>
      </c>
      <c r="F299" s="26">
        <v>0.81535038176096053</v>
      </c>
      <c r="G299" s="27">
        <v>0</v>
      </c>
      <c r="H299" s="28">
        <v>0.5</v>
      </c>
      <c r="I299" s="27">
        <v>0</v>
      </c>
    </row>
    <row r="300" spans="1:9" x14ac:dyDescent="0.35">
      <c r="A300" s="22" t="s">
        <v>455</v>
      </c>
      <c r="B300" s="22" t="s">
        <v>454</v>
      </c>
      <c r="C300" s="22" t="s">
        <v>252</v>
      </c>
      <c r="D300" s="24">
        <v>0.102893</v>
      </c>
      <c r="E300" s="25" t="s">
        <v>622</v>
      </c>
      <c r="F300" s="26">
        <v>0.81535038176096053</v>
      </c>
      <c r="G300" s="27">
        <v>0</v>
      </c>
      <c r="H300" s="28">
        <v>0.5</v>
      </c>
      <c r="I300" s="27">
        <v>0</v>
      </c>
    </row>
    <row r="301" spans="1:9" x14ac:dyDescent="0.35">
      <c r="A301" s="22" t="s">
        <v>267</v>
      </c>
      <c r="B301" s="22" t="s">
        <v>266</v>
      </c>
      <c r="C301" s="22" t="s">
        <v>237</v>
      </c>
      <c r="D301" s="24">
        <v>0.35665999999999998</v>
      </c>
      <c r="E301" s="25" t="s">
        <v>623</v>
      </c>
      <c r="F301" s="26">
        <v>0</v>
      </c>
      <c r="G301" s="27">
        <v>0</v>
      </c>
      <c r="H301" s="28">
        <v>0.7</v>
      </c>
      <c r="I301" s="27">
        <v>0</v>
      </c>
    </row>
    <row r="302" spans="1:9" x14ac:dyDescent="0.35">
      <c r="A302" s="22" t="s">
        <v>267</v>
      </c>
      <c r="B302" s="22" t="s">
        <v>487</v>
      </c>
      <c r="C302" s="22" t="s">
        <v>237</v>
      </c>
      <c r="D302" s="24">
        <v>0.35665999999999998</v>
      </c>
      <c r="E302" s="25" t="s">
        <v>623</v>
      </c>
      <c r="F302" s="26">
        <v>0</v>
      </c>
      <c r="G302" s="27">
        <v>0</v>
      </c>
      <c r="H302" s="28">
        <v>0.7</v>
      </c>
      <c r="I302" s="27">
        <v>0</v>
      </c>
    </row>
    <row r="303" spans="1:9" x14ac:dyDescent="0.35">
      <c r="A303" s="22" t="s">
        <v>360</v>
      </c>
      <c r="B303" s="22" t="s">
        <v>359</v>
      </c>
      <c r="C303" s="22" t="s">
        <v>239</v>
      </c>
      <c r="D303" s="24">
        <v>0.48320400000000002</v>
      </c>
      <c r="E303" s="25" t="s">
        <v>623</v>
      </c>
      <c r="F303" s="26">
        <v>0</v>
      </c>
      <c r="G303" s="27">
        <v>0</v>
      </c>
      <c r="H303" s="28">
        <v>0.7</v>
      </c>
      <c r="I303" s="27">
        <v>0</v>
      </c>
    </row>
    <row r="304" spans="1:9" x14ac:dyDescent="0.35">
      <c r="A304" s="22" t="s">
        <v>360</v>
      </c>
      <c r="B304" s="22" t="s">
        <v>595</v>
      </c>
      <c r="C304" s="22" t="s">
        <v>237</v>
      </c>
      <c r="D304" s="24">
        <v>0.35665999999999998</v>
      </c>
      <c r="E304" s="30" t="s">
        <v>623</v>
      </c>
      <c r="F304" s="30">
        <v>0</v>
      </c>
      <c r="G304" s="30">
        <v>0</v>
      </c>
      <c r="H304" s="30">
        <v>0.7</v>
      </c>
      <c r="I304" s="31">
        <v>0</v>
      </c>
    </row>
    <row r="305" spans="1:9" x14ac:dyDescent="0.35">
      <c r="A305" s="22" t="s">
        <v>109</v>
      </c>
      <c r="B305" s="22" t="s">
        <v>467</v>
      </c>
      <c r="C305" s="22" t="s">
        <v>252</v>
      </c>
      <c r="D305" s="24">
        <v>0.102893</v>
      </c>
      <c r="E305" s="25" t="s">
        <v>622</v>
      </c>
      <c r="F305" s="26">
        <v>0.81535038176096053</v>
      </c>
      <c r="G305" s="27">
        <v>0</v>
      </c>
      <c r="H305" s="28">
        <v>0.5</v>
      </c>
      <c r="I305" s="27">
        <v>0</v>
      </c>
    </row>
    <row r="306" spans="1:9" x14ac:dyDescent="0.35">
      <c r="A306" s="22" t="s">
        <v>111</v>
      </c>
      <c r="B306" s="22" t="s">
        <v>280</v>
      </c>
      <c r="C306" s="22" t="s">
        <v>221</v>
      </c>
      <c r="D306" s="24">
        <v>0.50946999999999998</v>
      </c>
      <c r="E306" s="25" t="s">
        <v>622</v>
      </c>
      <c r="F306" s="26">
        <v>0.81535038176096053</v>
      </c>
      <c r="G306" s="27">
        <v>0</v>
      </c>
      <c r="H306" s="28">
        <v>0.41958149359008617</v>
      </c>
      <c r="I306" s="27">
        <v>0</v>
      </c>
    </row>
    <row r="307" spans="1:9" x14ac:dyDescent="0.35">
      <c r="A307" s="22" t="s">
        <v>111</v>
      </c>
      <c r="B307" s="22" t="s">
        <v>431</v>
      </c>
      <c r="C307" s="22" t="s">
        <v>239</v>
      </c>
      <c r="D307" s="24">
        <v>0.48320400000000002</v>
      </c>
      <c r="E307" s="25" t="s">
        <v>623</v>
      </c>
      <c r="F307" s="26">
        <v>0</v>
      </c>
      <c r="G307" s="27">
        <v>0</v>
      </c>
      <c r="H307" s="28">
        <v>0.7</v>
      </c>
      <c r="I307" s="27">
        <v>0</v>
      </c>
    </row>
    <row r="308" spans="1:9" x14ac:dyDescent="0.35">
      <c r="A308" s="22" t="s">
        <v>111</v>
      </c>
      <c r="B308" s="22" t="s">
        <v>432</v>
      </c>
      <c r="C308" s="22" t="s">
        <v>239</v>
      </c>
      <c r="D308" s="24">
        <v>0.48320400000000002</v>
      </c>
      <c r="E308" s="25" t="s">
        <v>623</v>
      </c>
      <c r="F308" s="26">
        <v>0</v>
      </c>
      <c r="G308" s="27">
        <v>0</v>
      </c>
      <c r="H308" s="28">
        <v>0.7</v>
      </c>
      <c r="I308" s="27">
        <v>0</v>
      </c>
    </row>
    <row r="309" spans="1:9" x14ac:dyDescent="0.35">
      <c r="A309" s="22" t="s">
        <v>466</v>
      </c>
      <c r="B309" s="22" t="s">
        <v>465</v>
      </c>
      <c r="C309" s="22" t="s">
        <v>221</v>
      </c>
      <c r="D309" s="24">
        <v>0.50946999999999998</v>
      </c>
      <c r="E309" s="25" t="s">
        <v>622</v>
      </c>
      <c r="F309" s="26">
        <v>0.81535038176096053</v>
      </c>
      <c r="G309" s="27">
        <v>0</v>
      </c>
      <c r="H309" s="28">
        <v>0.41958149359008617</v>
      </c>
      <c r="I309" s="27">
        <v>0</v>
      </c>
    </row>
    <row r="310" spans="1:9" x14ac:dyDescent="0.35">
      <c r="A310" s="22" t="s">
        <v>112</v>
      </c>
      <c r="B310" s="22" t="s">
        <v>325</v>
      </c>
      <c r="C310" s="22" t="s">
        <v>221</v>
      </c>
      <c r="D310" s="24">
        <v>0.50946999999999998</v>
      </c>
      <c r="E310" s="25" t="s">
        <v>622</v>
      </c>
      <c r="F310" s="26">
        <v>0.81535038176096053</v>
      </c>
      <c r="G310" s="27">
        <v>0</v>
      </c>
      <c r="H310" s="28">
        <v>0.41958149359008617</v>
      </c>
      <c r="I310" s="27">
        <v>0</v>
      </c>
    </row>
    <row r="311" spans="1:9" x14ac:dyDescent="0.35">
      <c r="A311" s="22" t="s">
        <v>282</v>
      </c>
      <c r="B311" s="22" t="s">
        <v>281</v>
      </c>
      <c r="C311" s="22" t="s">
        <v>237</v>
      </c>
      <c r="D311" s="24">
        <v>0.35665999999999998</v>
      </c>
      <c r="E311" s="25" t="s">
        <v>623</v>
      </c>
      <c r="F311" s="26">
        <v>0</v>
      </c>
      <c r="G311" s="27">
        <v>0</v>
      </c>
      <c r="H311" s="28">
        <v>0.7</v>
      </c>
      <c r="I311" s="27">
        <v>0</v>
      </c>
    </row>
    <row r="312" spans="1:9" x14ac:dyDescent="0.35">
      <c r="A312" s="22" t="s">
        <v>177</v>
      </c>
      <c r="B312" s="22" t="s">
        <v>417</v>
      </c>
      <c r="C312" s="22" t="s">
        <v>237</v>
      </c>
      <c r="D312" s="24">
        <v>0.35665999999999998</v>
      </c>
      <c r="E312" s="25" t="s">
        <v>623</v>
      </c>
      <c r="F312" s="26">
        <v>0</v>
      </c>
      <c r="G312" s="27">
        <v>0</v>
      </c>
      <c r="H312" s="28">
        <v>0.7</v>
      </c>
      <c r="I312" s="27">
        <v>0</v>
      </c>
    </row>
    <row r="313" spans="1:9" x14ac:dyDescent="0.35">
      <c r="A313" s="22" t="s">
        <v>559</v>
      </c>
      <c r="B313" s="22" t="s">
        <v>558</v>
      </c>
      <c r="C313" s="22" t="s">
        <v>239</v>
      </c>
      <c r="D313" s="24">
        <v>0.48320400000000002</v>
      </c>
      <c r="E313" s="25" t="s">
        <v>623</v>
      </c>
      <c r="F313" s="26">
        <v>0</v>
      </c>
      <c r="G313" s="27">
        <v>0</v>
      </c>
      <c r="H313" s="28">
        <v>0.7</v>
      </c>
      <c r="I313" s="27">
        <v>0</v>
      </c>
    </row>
    <row r="314" spans="1:9" x14ac:dyDescent="0.35">
      <c r="A314" s="22" t="s">
        <v>470</v>
      </c>
      <c r="B314" s="22" t="s">
        <v>469</v>
      </c>
      <c r="C314" s="22" t="s">
        <v>252</v>
      </c>
      <c r="D314" s="24">
        <v>0.102893</v>
      </c>
      <c r="E314" s="25" t="s">
        <v>622</v>
      </c>
      <c r="F314" s="26">
        <v>0.81535038176096053</v>
      </c>
      <c r="G314" s="27">
        <v>0</v>
      </c>
      <c r="H314" s="28">
        <v>0.5</v>
      </c>
      <c r="I314" s="27">
        <v>0</v>
      </c>
    </row>
    <row r="315" spans="1:9" x14ac:dyDescent="0.35">
      <c r="A315" s="23" t="s">
        <v>471</v>
      </c>
      <c r="B315" s="22" t="s">
        <v>469</v>
      </c>
      <c r="C315" s="22" t="s">
        <v>252</v>
      </c>
      <c r="D315" s="24">
        <v>0.102893</v>
      </c>
      <c r="E315" s="25" t="s">
        <v>622</v>
      </c>
      <c r="F315" s="26">
        <v>0.81535038176096053</v>
      </c>
      <c r="G315" s="27">
        <v>0</v>
      </c>
      <c r="H315" s="28">
        <v>0.5</v>
      </c>
      <c r="I315" s="27">
        <v>0</v>
      </c>
    </row>
    <row r="316" spans="1:9" x14ac:dyDescent="0.35">
      <c r="A316" s="22" t="s">
        <v>473</v>
      </c>
      <c r="B316" s="22" t="s">
        <v>472</v>
      </c>
      <c r="C316" s="22" t="s">
        <v>252</v>
      </c>
      <c r="D316" s="24">
        <v>0.102893</v>
      </c>
      <c r="E316" s="25" t="s">
        <v>622</v>
      </c>
      <c r="F316" s="26">
        <v>0.81535038176096053</v>
      </c>
      <c r="G316" s="27">
        <v>0</v>
      </c>
      <c r="H316" s="28">
        <v>0.5</v>
      </c>
      <c r="I316" s="27">
        <v>0</v>
      </c>
    </row>
    <row r="317" spans="1:9" x14ac:dyDescent="0.35">
      <c r="A317" s="23" t="s">
        <v>474</v>
      </c>
      <c r="B317" s="22" t="s">
        <v>472</v>
      </c>
      <c r="C317" s="22" t="s">
        <v>252</v>
      </c>
      <c r="D317" s="24">
        <v>0.102893</v>
      </c>
      <c r="E317" s="25" t="s">
        <v>622</v>
      </c>
      <c r="F317" s="26">
        <v>0.81535038176096053</v>
      </c>
      <c r="G317" s="27">
        <v>0</v>
      </c>
      <c r="H317" s="28">
        <v>0.5</v>
      </c>
      <c r="I317" s="27">
        <v>0</v>
      </c>
    </row>
    <row r="318" spans="1:9" x14ac:dyDescent="0.35">
      <c r="A318" s="22" t="s">
        <v>234</v>
      </c>
      <c r="B318" s="22" t="s">
        <v>488</v>
      </c>
      <c r="C318" s="22" t="s">
        <v>252</v>
      </c>
      <c r="D318" s="24">
        <v>0.102893</v>
      </c>
      <c r="E318" s="25" t="s">
        <v>622</v>
      </c>
      <c r="F318" s="26">
        <v>0.81535038176096053</v>
      </c>
      <c r="G318" s="27">
        <v>0</v>
      </c>
      <c r="H318" s="28">
        <v>0.5</v>
      </c>
      <c r="I318" s="27">
        <v>0</v>
      </c>
    </row>
    <row r="319" spans="1:9" x14ac:dyDescent="0.35">
      <c r="A319" s="22" t="s">
        <v>290</v>
      </c>
      <c r="B319" s="22" t="s">
        <v>289</v>
      </c>
      <c r="C319" s="22" t="s">
        <v>237</v>
      </c>
      <c r="D319" s="24">
        <v>0.35665999999999998</v>
      </c>
      <c r="E319" s="25" t="s">
        <v>623</v>
      </c>
      <c r="F319" s="26">
        <v>0</v>
      </c>
      <c r="G319" s="27">
        <v>0</v>
      </c>
      <c r="H319" s="28">
        <v>0.7</v>
      </c>
      <c r="I319" s="27">
        <v>0</v>
      </c>
    </row>
    <row r="320" spans="1:9" x14ac:dyDescent="0.35">
      <c r="A320" s="22" t="s">
        <v>290</v>
      </c>
      <c r="B320" s="22" t="s">
        <v>570</v>
      </c>
      <c r="C320" s="22" t="s">
        <v>237</v>
      </c>
      <c r="D320" s="24">
        <v>0.35665999999999998</v>
      </c>
      <c r="E320" s="25" t="s">
        <v>623</v>
      </c>
      <c r="F320" s="26">
        <v>0</v>
      </c>
      <c r="G320" s="27">
        <v>0</v>
      </c>
      <c r="H320" s="28">
        <v>0.7</v>
      </c>
      <c r="I320" s="27">
        <v>0</v>
      </c>
    </row>
    <row r="321" spans="1:9" x14ac:dyDescent="0.35">
      <c r="A321" s="22" t="s">
        <v>492</v>
      </c>
      <c r="B321" s="22" t="s">
        <v>491</v>
      </c>
      <c r="C321" s="22" t="s">
        <v>252</v>
      </c>
      <c r="D321" s="24">
        <v>0.102893</v>
      </c>
      <c r="E321" s="25" t="s">
        <v>622</v>
      </c>
      <c r="F321" s="26">
        <v>0.81535038176096053</v>
      </c>
      <c r="G321" s="27">
        <v>0</v>
      </c>
      <c r="H321" s="28">
        <v>0.5</v>
      </c>
      <c r="I321" s="27">
        <v>0</v>
      </c>
    </row>
    <row r="322" spans="1:9" x14ac:dyDescent="0.35">
      <c r="A322" s="22" t="s">
        <v>397</v>
      </c>
      <c r="B322" s="22" t="s">
        <v>396</v>
      </c>
      <c r="C322" s="22" t="s">
        <v>237</v>
      </c>
      <c r="D322" s="24">
        <v>0.35665999999999998</v>
      </c>
      <c r="E322" s="25" t="s">
        <v>623</v>
      </c>
      <c r="F322" s="26">
        <v>0</v>
      </c>
      <c r="G322" s="27">
        <v>0</v>
      </c>
      <c r="H322" s="28">
        <v>0.7</v>
      </c>
      <c r="I322" s="27">
        <v>0</v>
      </c>
    </row>
    <row r="323" spans="1:9" x14ac:dyDescent="0.35">
      <c r="A323" s="22" t="s">
        <v>178</v>
      </c>
      <c r="B323" s="22" t="s">
        <v>459</v>
      </c>
      <c r="C323" s="22" t="s">
        <v>237</v>
      </c>
      <c r="D323" s="24">
        <v>0.35665999999999998</v>
      </c>
      <c r="E323" s="25" t="s">
        <v>623</v>
      </c>
      <c r="F323" s="26">
        <v>0</v>
      </c>
      <c r="G323" s="27">
        <v>0</v>
      </c>
      <c r="H323" s="28">
        <v>0.7</v>
      </c>
      <c r="I323" s="27">
        <v>0</v>
      </c>
    </row>
    <row r="324" spans="1:9" x14ac:dyDescent="0.35">
      <c r="A324" s="22" t="s">
        <v>179</v>
      </c>
      <c r="B324" s="22" t="s">
        <v>501</v>
      </c>
      <c r="C324" s="22" t="s">
        <v>237</v>
      </c>
      <c r="D324" s="24">
        <v>0.35665999999999998</v>
      </c>
      <c r="E324" s="25" t="s">
        <v>623</v>
      </c>
      <c r="F324" s="26">
        <v>0</v>
      </c>
      <c r="G324" s="27">
        <v>0</v>
      </c>
      <c r="H324" s="28">
        <v>0.7</v>
      </c>
      <c r="I324" s="27">
        <v>0</v>
      </c>
    </row>
    <row r="325" spans="1:9" x14ac:dyDescent="0.35">
      <c r="A325" s="22" t="s">
        <v>510</v>
      </c>
      <c r="B325" s="22" t="s">
        <v>509</v>
      </c>
      <c r="C325" s="22" t="s">
        <v>237</v>
      </c>
      <c r="D325" s="24">
        <v>0.35665999999999998</v>
      </c>
      <c r="E325" s="25" t="s">
        <v>623</v>
      </c>
      <c r="F325" s="26">
        <v>0</v>
      </c>
      <c r="G325" s="27">
        <v>0</v>
      </c>
      <c r="H325" s="28">
        <v>0.7</v>
      </c>
      <c r="I325" s="27">
        <v>0</v>
      </c>
    </row>
    <row r="326" spans="1:9" x14ac:dyDescent="0.35">
      <c r="A326" s="22" t="s">
        <v>130</v>
      </c>
      <c r="B326" s="22" t="s">
        <v>350</v>
      </c>
      <c r="C326" s="22" t="s">
        <v>239</v>
      </c>
      <c r="D326" s="24">
        <v>0.48320400000000002</v>
      </c>
      <c r="E326" s="25" t="s">
        <v>623</v>
      </c>
      <c r="F326" s="26">
        <v>0</v>
      </c>
      <c r="G326" s="27">
        <v>0</v>
      </c>
      <c r="H326" s="28">
        <v>0.7</v>
      </c>
      <c r="I326" s="27">
        <v>0</v>
      </c>
    </row>
    <row r="327" spans="1:9" x14ac:dyDescent="0.35">
      <c r="A327" s="22" t="s">
        <v>131</v>
      </c>
      <c r="B327" s="22" t="s">
        <v>514</v>
      </c>
      <c r="C327" s="22" t="s">
        <v>237</v>
      </c>
      <c r="D327" s="24">
        <v>0.35665999999999998</v>
      </c>
      <c r="E327" s="25" t="s">
        <v>623</v>
      </c>
      <c r="F327" s="26">
        <v>0</v>
      </c>
      <c r="G327" s="27">
        <v>0</v>
      </c>
      <c r="H327" s="28">
        <v>0.7</v>
      </c>
      <c r="I327" s="27">
        <v>0</v>
      </c>
    </row>
    <row r="328" spans="1:9" x14ac:dyDescent="0.35">
      <c r="A328" s="22" t="s">
        <v>131</v>
      </c>
      <c r="B328" s="22" t="s">
        <v>561</v>
      </c>
      <c r="C328" s="22" t="s">
        <v>237</v>
      </c>
      <c r="D328" s="24">
        <v>0.35665999999999998</v>
      </c>
      <c r="E328" s="25" t="s">
        <v>623</v>
      </c>
      <c r="F328" s="26">
        <v>0</v>
      </c>
      <c r="G328" s="27">
        <v>0</v>
      </c>
      <c r="H328" s="28">
        <v>0.7</v>
      </c>
      <c r="I328" s="27">
        <v>0</v>
      </c>
    </row>
    <row r="329" spans="1:9" x14ac:dyDescent="0.35">
      <c r="A329" s="22" t="s">
        <v>132</v>
      </c>
      <c r="B329" s="22" t="s">
        <v>513</v>
      </c>
      <c r="C329" s="22" t="s">
        <v>221</v>
      </c>
      <c r="D329" s="24">
        <v>0.50946999999999998</v>
      </c>
      <c r="E329" s="25" t="s">
        <v>622</v>
      </c>
      <c r="F329" s="26">
        <v>0.81535038176096053</v>
      </c>
      <c r="G329" s="27">
        <v>0</v>
      </c>
      <c r="H329" s="28">
        <v>0.41958149359008617</v>
      </c>
      <c r="I329" s="27">
        <v>0</v>
      </c>
    </row>
    <row r="330" spans="1:9" x14ac:dyDescent="0.35">
      <c r="A330" s="22" t="s">
        <v>133</v>
      </c>
      <c r="B330" s="22" t="s">
        <v>433</v>
      </c>
      <c r="C330" s="22" t="s">
        <v>239</v>
      </c>
      <c r="D330" s="24">
        <v>0.48320400000000002</v>
      </c>
      <c r="E330" s="25" t="s">
        <v>623</v>
      </c>
      <c r="F330" s="26">
        <v>0</v>
      </c>
      <c r="G330" s="27">
        <v>0</v>
      </c>
      <c r="H330" s="28">
        <v>0.7</v>
      </c>
      <c r="I330" s="27">
        <v>0</v>
      </c>
    </row>
    <row r="331" spans="1:9" x14ac:dyDescent="0.35">
      <c r="A331" s="22" t="s">
        <v>133</v>
      </c>
      <c r="B331" s="22" t="s">
        <v>434</v>
      </c>
      <c r="C331" s="22" t="s">
        <v>239</v>
      </c>
      <c r="D331" s="24">
        <v>0.48320400000000002</v>
      </c>
      <c r="E331" s="25" t="s">
        <v>623</v>
      </c>
      <c r="F331" s="26">
        <v>0</v>
      </c>
      <c r="G331" s="27">
        <v>0</v>
      </c>
      <c r="H331" s="28">
        <v>0.7</v>
      </c>
      <c r="I331" s="27">
        <v>0</v>
      </c>
    </row>
    <row r="332" spans="1:9" x14ac:dyDescent="0.35">
      <c r="A332" s="22" t="s">
        <v>133</v>
      </c>
      <c r="B332" s="22" t="s">
        <v>435</v>
      </c>
      <c r="C332" s="22" t="s">
        <v>239</v>
      </c>
      <c r="D332" s="24">
        <v>0.48320400000000002</v>
      </c>
      <c r="E332" s="25" t="s">
        <v>623</v>
      </c>
      <c r="F332" s="26">
        <v>0</v>
      </c>
      <c r="G332" s="27">
        <v>0</v>
      </c>
      <c r="H332" s="28">
        <v>0.7</v>
      </c>
      <c r="I332" s="27">
        <v>0</v>
      </c>
    </row>
    <row r="333" spans="1:9" x14ac:dyDescent="0.35">
      <c r="A333" s="22" t="s">
        <v>133</v>
      </c>
      <c r="B333" s="22" t="s">
        <v>436</v>
      </c>
      <c r="C333" s="22" t="s">
        <v>239</v>
      </c>
      <c r="D333" s="24">
        <v>0.48320400000000002</v>
      </c>
      <c r="E333" s="25" t="s">
        <v>623</v>
      </c>
      <c r="F333" s="26">
        <v>0</v>
      </c>
      <c r="G333" s="27">
        <v>0</v>
      </c>
      <c r="H333" s="28">
        <v>0.7</v>
      </c>
      <c r="I333" s="27">
        <v>0</v>
      </c>
    </row>
    <row r="334" spans="1:9" x14ac:dyDescent="0.35">
      <c r="A334" s="22" t="s">
        <v>133</v>
      </c>
      <c r="B334" s="22" t="s">
        <v>517</v>
      </c>
      <c r="C334" s="22" t="s">
        <v>221</v>
      </c>
      <c r="D334" s="24">
        <v>0.50946999999999998</v>
      </c>
      <c r="E334" s="25" t="s">
        <v>622</v>
      </c>
      <c r="F334" s="26">
        <v>0.81535038176096053</v>
      </c>
      <c r="G334" s="27">
        <v>0</v>
      </c>
      <c r="H334" s="28">
        <v>0.41958149359008617</v>
      </c>
      <c r="I334" s="27">
        <v>0</v>
      </c>
    </row>
    <row r="335" spans="1:9" x14ac:dyDescent="0.35">
      <c r="A335" s="22" t="s">
        <v>520</v>
      </c>
      <c r="B335" s="22" t="s">
        <v>519</v>
      </c>
      <c r="C335" s="22" t="s">
        <v>252</v>
      </c>
      <c r="D335" s="24">
        <v>0.102893</v>
      </c>
      <c r="E335" s="25" t="s">
        <v>622</v>
      </c>
      <c r="F335" s="26">
        <v>0.81535038176096053</v>
      </c>
      <c r="G335" s="27">
        <v>0</v>
      </c>
      <c r="H335" s="28">
        <v>0.5</v>
      </c>
      <c r="I335" s="27">
        <v>0</v>
      </c>
    </row>
    <row r="336" spans="1:9" x14ac:dyDescent="0.35">
      <c r="A336" s="22" t="s">
        <v>138</v>
      </c>
      <c r="B336" s="22" t="s">
        <v>499</v>
      </c>
      <c r="C336" s="22" t="s">
        <v>341</v>
      </c>
      <c r="D336" s="24">
        <v>0.39838699999999999</v>
      </c>
      <c r="E336" s="25" t="s">
        <v>622</v>
      </c>
      <c r="F336" s="26">
        <v>0.81535038176096053</v>
      </c>
      <c r="G336" s="27">
        <v>0</v>
      </c>
      <c r="H336" s="28">
        <v>0.41958149359008617</v>
      </c>
      <c r="I336" s="27">
        <v>0</v>
      </c>
    </row>
    <row r="337" spans="1:9" x14ac:dyDescent="0.35">
      <c r="A337" s="22" t="s">
        <v>300</v>
      </c>
      <c r="B337" s="22" t="s">
        <v>299</v>
      </c>
      <c r="C337" s="22" t="s">
        <v>239</v>
      </c>
      <c r="D337" s="24">
        <v>0.48320400000000002</v>
      </c>
      <c r="E337" s="25" t="s">
        <v>623</v>
      </c>
      <c r="F337" s="26">
        <v>0</v>
      </c>
      <c r="G337" s="27">
        <v>0</v>
      </c>
      <c r="H337" s="28">
        <v>0.7</v>
      </c>
      <c r="I337" s="27">
        <v>0</v>
      </c>
    </row>
    <row r="338" spans="1:9" x14ac:dyDescent="0.35">
      <c r="A338" s="22" t="s">
        <v>300</v>
      </c>
      <c r="B338" s="22" t="s">
        <v>403</v>
      </c>
      <c r="C338" s="22" t="s">
        <v>239</v>
      </c>
      <c r="D338" s="24">
        <v>0.48320400000000002</v>
      </c>
      <c r="E338" s="25" t="s">
        <v>623</v>
      </c>
      <c r="F338" s="26">
        <v>0</v>
      </c>
      <c r="G338" s="27">
        <v>0</v>
      </c>
      <c r="H338" s="28">
        <v>0.7</v>
      </c>
      <c r="I338" s="27">
        <v>0</v>
      </c>
    </row>
    <row r="339" spans="1:9" x14ac:dyDescent="0.35">
      <c r="A339" s="22" t="s">
        <v>181</v>
      </c>
      <c r="B339" s="22" t="s">
        <v>585</v>
      </c>
      <c r="C339" s="22" t="s">
        <v>239</v>
      </c>
      <c r="D339" s="24">
        <v>0.48320400000000002</v>
      </c>
      <c r="E339" s="30" t="s">
        <v>623</v>
      </c>
      <c r="F339" s="30">
        <v>0</v>
      </c>
      <c r="G339" s="30">
        <v>0</v>
      </c>
      <c r="H339" s="30">
        <v>0.7</v>
      </c>
      <c r="I339" s="31">
        <v>0</v>
      </c>
    </row>
    <row r="340" spans="1:9" x14ac:dyDescent="0.35">
      <c r="A340" s="22" t="s">
        <v>539</v>
      </c>
      <c r="B340" s="22" t="s">
        <v>538</v>
      </c>
      <c r="C340" s="22" t="s">
        <v>252</v>
      </c>
      <c r="D340" s="24">
        <v>0.102893</v>
      </c>
      <c r="E340" s="25" t="s">
        <v>622</v>
      </c>
      <c r="F340" s="26">
        <v>0.81535038176096053</v>
      </c>
      <c r="G340" s="27">
        <v>0</v>
      </c>
      <c r="H340" s="28">
        <v>0.5</v>
      </c>
      <c r="I340" s="27">
        <v>0</v>
      </c>
    </row>
    <row r="341" spans="1:9" x14ac:dyDescent="0.35">
      <c r="A341" s="22" t="s">
        <v>144</v>
      </c>
      <c r="B341" s="22" t="s">
        <v>548</v>
      </c>
      <c r="C341" s="22" t="s">
        <v>252</v>
      </c>
      <c r="D341" s="24">
        <v>0.102893</v>
      </c>
      <c r="E341" s="25" t="s">
        <v>622</v>
      </c>
      <c r="F341" s="26">
        <v>0.81535038176096053</v>
      </c>
      <c r="G341" s="27">
        <v>0</v>
      </c>
      <c r="H341" s="28">
        <v>0.5</v>
      </c>
      <c r="I341" s="27">
        <v>0</v>
      </c>
    </row>
    <row r="342" spans="1:9" x14ac:dyDescent="0.35">
      <c r="A342" s="22" t="s">
        <v>145</v>
      </c>
      <c r="B342" s="22" t="s">
        <v>550</v>
      </c>
      <c r="C342" s="22" t="s">
        <v>252</v>
      </c>
      <c r="D342" s="24">
        <v>0.102893</v>
      </c>
      <c r="E342" s="25" t="s">
        <v>622</v>
      </c>
      <c r="F342" s="26">
        <v>0.81535038176096053</v>
      </c>
      <c r="G342" s="27">
        <v>0</v>
      </c>
      <c r="H342" s="28">
        <v>0.5</v>
      </c>
      <c r="I342" s="27">
        <v>0</v>
      </c>
    </row>
    <row r="343" spans="1:9" x14ac:dyDescent="0.35">
      <c r="A343" s="22" t="s">
        <v>565</v>
      </c>
      <c r="B343" s="22" t="s">
        <v>564</v>
      </c>
      <c r="C343" s="22" t="s">
        <v>252</v>
      </c>
      <c r="D343" s="24">
        <v>0.102893</v>
      </c>
      <c r="E343" s="25" t="s">
        <v>622</v>
      </c>
      <c r="F343" s="26">
        <v>0.81535038176096053</v>
      </c>
      <c r="G343" s="27">
        <v>0</v>
      </c>
      <c r="H343" s="28">
        <v>0.5</v>
      </c>
      <c r="I343" s="27">
        <v>0</v>
      </c>
    </row>
    <row r="344" spans="1:9" x14ac:dyDescent="0.35">
      <c r="A344" s="22" t="s">
        <v>566</v>
      </c>
      <c r="B344" s="22" t="s">
        <v>564</v>
      </c>
      <c r="C344" s="22" t="s">
        <v>252</v>
      </c>
      <c r="D344" s="24">
        <v>0.102893</v>
      </c>
      <c r="E344" s="25" t="s">
        <v>622</v>
      </c>
      <c r="F344" s="26">
        <v>0.81535038176096053</v>
      </c>
      <c r="G344" s="27">
        <v>0</v>
      </c>
      <c r="H344" s="28">
        <v>0.5</v>
      </c>
      <c r="I344" s="27">
        <v>0</v>
      </c>
    </row>
    <row r="345" spans="1:9" x14ac:dyDescent="0.35">
      <c r="A345" s="22" t="s">
        <v>569</v>
      </c>
      <c r="B345" s="22" t="s">
        <v>568</v>
      </c>
      <c r="C345" s="22" t="s">
        <v>237</v>
      </c>
      <c r="D345" s="24">
        <v>0.35665999999999998</v>
      </c>
      <c r="E345" s="25" t="s">
        <v>623</v>
      </c>
      <c r="F345" s="26">
        <v>0</v>
      </c>
      <c r="G345" s="27">
        <v>0</v>
      </c>
      <c r="H345" s="28">
        <v>0.7</v>
      </c>
      <c r="I345" s="27">
        <v>0</v>
      </c>
    </row>
    <row r="346" spans="1:9" x14ac:dyDescent="0.35">
      <c r="A346" s="22" t="s">
        <v>157</v>
      </c>
      <c r="B346" s="22" t="s">
        <v>500</v>
      </c>
      <c r="C346" s="22" t="s">
        <v>241</v>
      </c>
      <c r="D346" s="24">
        <v>3.9350000000000001E-3</v>
      </c>
      <c r="E346" s="25" t="s">
        <v>622</v>
      </c>
      <c r="F346" s="26">
        <v>0.81535038176096053</v>
      </c>
      <c r="G346" s="27">
        <v>0</v>
      </c>
      <c r="H346" s="28">
        <v>0</v>
      </c>
      <c r="I346" s="27">
        <v>0</v>
      </c>
    </row>
    <row r="347" spans="1:9" x14ac:dyDescent="0.35">
      <c r="A347" s="22" t="s">
        <v>157</v>
      </c>
      <c r="B347" s="22" t="s">
        <v>575</v>
      </c>
      <c r="C347" s="22" t="s">
        <v>221</v>
      </c>
      <c r="D347" s="24">
        <v>0.50946999999999998</v>
      </c>
      <c r="E347" s="30" t="s">
        <v>622</v>
      </c>
      <c r="F347" s="30">
        <v>0.81535038176096053</v>
      </c>
      <c r="G347" s="30">
        <v>0</v>
      </c>
      <c r="H347" s="30">
        <v>0.41958149359008617</v>
      </c>
      <c r="I347" s="31">
        <v>0</v>
      </c>
    </row>
    <row r="348" spans="1:9" x14ac:dyDescent="0.35">
      <c r="A348" s="22" t="s">
        <v>242</v>
      </c>
      <c r="B348" s="22" t="s">
        <v>240</v>
      </c>
      <c r="C348" s="22" t="s">
        <v>241</v>
      </c>
      <c r="D348" s="24">
        <v>3.9350000000000001E-3</v>
      </c>
      <c r="E348" s="25" t="s">
        <v>622</v>
      </c>
      <c r="F348" s="26">
        <v>0.81535038176096053</v>
      </c>
      <c r="G348" s="27">
        <v>0</v>
      </c>
      <c r="H348" s="28">
        <v>0</v>
      </c>
      <c r="I348" s="27">
        <v>0</v>
      </c>
    </row>
    <row r="349" spans="1:9" x14ac:dyDescent="0.35">
      <c r="A349" s="22" t="s">
        <v>579</v>
      </c>
      <c r="B349" s="22" t="s">
        <v>578</v>
      </c>
      <c r="C349" s="22" t="s">
        <v>252</v>
      </c>
      <c r="D349" s="24">
        <v>0.102893</v>
      </c>
      <c r="E349" s="30" t="s">
        <v>622</v>
      </c>
      <c r="F349" s="30">
        <v>0.81535038176096053</v>
      </c>
      <c r="G349" s="30">
        <v>0</v>
      </c>
      <c r="H349" s="30">
        <v>0.5</v>
      </c>
      <c r="I349" s="31">
        <v>0</v>
      </c>
    </row>
    <row r="350" spans="1:9" x14ac:dyDescent="0.35">
      <c r="A350" s="22" t="s">
        <v>580</v>
      </c>
      <c r="B350" s="22" t="s">
        <v>578</v>
      </c>
      <c r="C350" s="22" t="s">
        <v>252</v>
      </c>
      <c r="D350" s="24">
        <v>0.102893</v>
      </c>
      <c r="E350" s="30" t="s">
        <v>622</v>
      </c>
      <c r="F350" s="30">
        <v>0.81535038176096053</v>
      </c>
      <c r="G350" s="30">
        <v>0</v>
      </c>
      <c r="H350" s="30">
        <v>0.5</v>
      </c>
      <c r="I350" s="31">
        <v>0</v>
      </c>
    </row>
    <row r="351" spans="1:9" x14ac:dyDescent="0.35">
      <c r="A351" s="22" t="s">
        <v>380</v>
      </c>
      <c r="B351" s="22" t="s">
        <v>379</v>
      </c>
      <c r="C351" s="22" t="s">
        <v>239</v>
      </c>
      <c r="D351" s="24">
        <v>0.48320400000000002</v>
      </c>
      <c r="E351" s="25" t="s">
        <v>623</v>
      </c>
      <c r="F351" s="26">
        <v>0</v>
      </c>
      <c r="G351" s="27">
        <v>0</v>
      </c>
      <c r="H351" s="28">
        <v>0.7</v>
      </c>
      <c r="I351" s="27">
        <v>0</v>
      </c>
    </row>
    <row r="352" spans="1:9" x14ac:dyDescent="0.35">
      <c r="A352" s="22" t="s">
        <v>163</v>
      </c>
      <c r="B352" s="22" t="s">
        <v>600</v>
      </c>
      <c r="C352" s="22" t="s">
        <v>252</v>
      </c>
      <c r="D352" s="24">
        <v>0.102893</v>
      </c>
      <c r="E352" s="30" t="s">
        <v>622</v>
      </c>
      <c r="F352" s="30">
        <v>0.81535038176096053</v>
      </c>
      <c r="G352" s="30">
        <v>0</v>
      </c>
      <c r="H352" s="30">
        <v>0.5</v>
      </c>
      <c r="I352" s="31">
        <v>0</v>
      </c>
    </row>
    <row r="353" spans="1:9" x14ac:dyDescent="0.35">
      <c r="A353" s="22" t="s">
        <v>601</v>
      </c>
      <c r="B353" s="22" t="s">
        <v>600</v>
      </c>
      <c r="C353" s="22" t="s">
        <v>252</v>
      </c>
      <c r="D353" s="24">
        <v>0.102893</v>
      </c>
      <c r="E353" s="30" t="s">
        <v>622</v>
      </c>
      <c r="F353" s="30">
        <v>0.81535038176096053</v>
      </c>
      <c r="G353" s="30">
        <v>0</v>
      </c>
      <c r="H353" s="30">
        <v>0.5</v>
      </c>
      <c r="I353" s="31">
        <v>0</v>
      </c>
    </row>
    <row r="354" spans="1:9" x14ac:dyDescent="0.35">
      <c r="A354" s="22" t="s">
        <v>603</v>
      </c>
      <c r="B354" s="22" t="s">
        <v>602</v>
      </c>
      <c r="C354" s="22" t="s">
        <v>221</v>
      </c>
      <c r="D354" s="24">
        <v>0.50946999999999998</v>
      </c>
      <c r="E354" s="30" t="s">
        <v>622</v>
      </c>
      <c r="F354" s="30">
        <v>0.81535038176096053</v>
      </c>
      <c r="G354" s="30">
        <v>0</v>
      </c>
      <c r="H354" s="30">
        <v>0.41958149359008617</v>
      </c>
      <c r="I354" s="31">
        <v>0</v>
      </c>
    </row>
    <row r="355" spans="1:9" x14ac:dyDescent="0.35">
      <c r="A355" s="22" t="s">
        <v>166</v>
      </c>
      <c r="B355" s="22" t="s">
        <v>480</v>
      </c>
      <c r="C355" s="22" t="s">
        <v>237</v>
      </c>
      <c r="D355" s="24">
        <v>0.11</v>
      </c>
      <c r="E355" s="25" t="s">
        <v>623</v>
      </c>
      <c r="F355" s="26">
        <v>0</v>
      </c>
      <c r="G355" s="27">
        <v>0</v>
      </c>
      <c r="H355" s="28">
        <v>0.7</v>
      </c>
      <c r="I355" s="27">
        <v>0</v>
      </c>
    </row>
    <row r="356" spans="1:9" x14ac:dyDescent="0.35">
      <c r="A356" s="22" t="s">
        <v>167</v>
      </c>
      <c r="B356" s="22" t="s">
        <v>614</v>
      </c>
      <c r="C356" s="22" t="s">
        <v>221</v>
      </c>
      <c r="D356" s="24">
        <v>0.50946999999999998</v>
      </c>
      <c r="E356" s="30" t="s">
        <v>622</v>
      </c>
      <c r="F356" s="30">
        <v>0.81535038176096053</v>
      </c>
      <c r="G356" s="30">
        <v>0</v>
      </c>
      <c r="H356" s="30">
        <v>0.41958149359008617</v>
      </c>
      <c r="I356" s="31">
        <v>0</v>
      </c>
    </row>
    <row r="357" spans="1:9" x14ac:dyDescent="0.35">
      <c r="A357" s="22" t="s">
        <v>167</v>
      </c>
      <c r="B357" s="22" t="s">
        <v>615</v>
      </c>
      <c r="C357" s="22" t="s">
        <v>252</v>
      </c>
      <c r="D357" s="24">
        <v>0.102893</v>
      </c>
      <c r="E357" s="30" t="s">
        <v>622</v>
      </c>
      <c r="F357" s="30">
        <v>0.81535038176096053</v>
      </c>
      <c r="G357" s="30">
        <v>0</v>
      </c>
      <c r="H357" s="30">
        <v>0.5</v>
      </c>
      <c r="I357" s="31">
        <v>0</v>
      </c>
    </row>
    <row r="358" spans="1:9" x14ac:dyDescent="0.35">
      <c r="A358" s="22" t="s">
        <v>617</v>
      </c>
      <c r="B358" s="22" t="s">
        <v>616</v>
      </c>
      <c r="C358" s="22" t="s">
        <v>237</v>
      </c>
      <c r="D358" s="24">
        <v>0.35665999999999998</v>
      </c>
      <c r="E358" s="30" t="s">
        <v>623</v>
      </c>
      <c r="F358" s="30">
        <v>0</v>
      </c>
      <c r="G358" s="30">
        <v>0</v>
      </c>
      <c r="H358" s="30">
        <v>0.7</v>
      </c>
      <c r="I358" s="31">
        <v>0</v>
      </c>
    </row>
    <row r="359" spans="1:9" x14ac:dyDescent="0.35">
      <c r="A359" s="22" t="s">
        <v>169</v>
      </c>
      <c r="B359" s="22" t="s">
        <v>483</v>
      </c>
      <c r="C359" s="22" t="s">
        <v>237</v>
      </c>
      <c r="D359" s="24">
        <v>0.11</v>
      </c>
      <c r="E359" s="25" t="s">
        <v>623</v>
      </c>
      <c r="F359" s="26">
        <v>0</v>
      </c>
      <c r="G359" s="27">
        <v>0</v>
      </c>
      <c r="H359" s="28">
        <v>0.7</v>
      </c>
      <c r="I359" s="27">
        <v>0</v>
      </c>
    </row>
    <row r="360" spans="1:9" x14ac:dyDescent="0.35">
      <c r="A360" s="22" t="s">
        <v>608</v>
      </c>
      <c r="B360" s="22" t="s">
        <v>607</v>
      </c>
      <c r="C360" s="22" t="s">
        <v>252</v>
      </c>
      <c r="D360" s="24">
        <v>0.102893</v>
      </c>
      <c r="E360" s="30" t="s">
        <v>622</v>
      </c>
      <c r="F360" s="30">
        <v>0.81535038176096053</v>
      </c>
      <c r="G360" s="30">
        <v>0</v>
      </c>
      <c r="H360" s="30">
        <v>0.5</v>
      </c>
      <c r="I360" s="31">
        <v>0</v>
      </c>
    </row>
    <row r="361" spans="1:9" x14ac:dyDescent="0.35">
      <c r="A361" s="22" t="s">
        <v>171</v>
      </c>
      <c r="B361" s="22" t="s">
        <v>425</v>
      </c>
      <c r="C361" s="22" t="s">
        <v>341</v>
      </c>
      <c r="D361" s="24">
        <v>0.39838699999999999</v>
      </c>
      <c r="E361" s="25" t="s">
        <v>622</v>
      </c>
      <c r="F361" s="26">
        <v>0.81535038176096053</v>
      </c>
      <c r="G361" s="27">
        <v>0</v>
      </c>
      <c r="H361" s="28">
        <v>0.41958149359008617</v>
      </c>
      <c r="I361" s="27">
        <v>0</v>
      </c>
    </row>
  </sheetData>
  <sortState xmlns:xlrd2="http://schemas.microsoft.com/office/spreadsheetml/2017/richdata2" ref="A216:I361">
    <sortCondition ref="A216:A361"/>
  </sortState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36CE6-5AA2-48BC-8E08-90BBA730A257}">
  <dimension ref="B4:G34"/>
  <sheetViews>
    <sheetView workbookViewId="0">
      <selection activeCell="G7" sqref="G7"/>
    </sheetView>
  </sheetViews>
  <sheetFormatPr defaultRowHeight="14.5" x14ac:dyDescent="0.35"/>
  <cols>
    <col min="3" max="3" width="37.26953125" bestFit="1" customWidth="1"/>
    <col min="4" max="4" width="13.26953125" bestFit="1" customWidth="1"/>
    <col min="5" max="5" width="13" customWidth="1"/>
    <col min="6" max="6" width="21.7265625" bestFit="1" customWidth="1"/>
    <col min="7" max="7" width="23.81640625" style="14" bestFit="1" customWidth="1"/>
  </cols>
  <sheetData>
    <row r="4" spans="2:7" x14ac:dyDescent="0.35">
      <c r="B4" s="12" t="s">
        <v>192</v>
      </c>
    </row>
    <row r="6" spans="2:7" x14ac:dyDescent="0.35">
      <c r="D6" t="s">
        <v>186</v>
      </c>
    </row>
    <row r="7" spans="2:7" ht="29" x14ac:dyDescent="0.35">
      <c r="B7" t="s">
        <v>0</v>
      </c>
      <c r="C7" t="s">
        <v>190</v>
      </c>
      <c r="D7" t="s">
        <v>187</v>
      </c>
      <c r="E7" s="13" t="s">
        <v>188</v>
      </c>
      <c r="F7" t="s">
        <v>189</v>
      </c>
      <c r="G7" s="14" t="s">
        <v>191</v>
      </c>
    </row>
    <row r="8" spans="2:7" x14ac:dyDescent="0.35">
      <c r="B8">
        <v>1</v>
      </c>
      <c r="C8" t="s">
        <v>193</v>
      </c>
      <c r="D8">
        <v>4.1971369999999997</v>
      </c>
      <c r="E8">
        <v>19.172483</v>
      </c>
      <c r="F8">
        <v>17.950319</v>
      </c>
      <c r="G8" s="14">
        <f>E8/(E8+F8)</f>
        <v>0.51646109579767174</v>
      </c>
    </row>
    <row r="9" spans="2:7" x14ac:dyDescent="0.35">
      <c r="B9">
        <v>2</v>
      </c>
      <c r="C9" t="s">
        <v>194</v>
      </c>
      <c r="D9">
        <v>2.5111810000000001</v>
      </c>
      <c r="E9">
        <v>13.607765000000001</v>
      </c>
      <c r="F9">
        <v>17.950319</v>
      </c>
      <c r="G9" s="14">
        <f t="shared" ref="G9:G34" si="0">E9/(E9+F9)</f>
        <v>0.43119743898267082</v>
      </c>
    </row>
    <row r="10" spans="2:7" x14ac:dyDescent="0.35">
      <c r="B10">
        <v>3</v>
      </c>
      <c r="C10" t="s">
        <v>195</v>
      </c>
      <c r="D10">
        <v>3.9501439999999999</v>
      </c>
      <c r="E10">
        <v>17.372717000000002</v>
      </c>
      <c r="F10">
        <v>17.282636</v>
      </c>
      <c r="G10" s="14">
        <f t="shared" si="0"/>
        <v>0.50129966934689707</v>
      </c>
    </row>
    <row r="11" spans="2:7" x14ac:dyDescent="0.35">
      <c r="B11">
        <v>4</v>
      </c>
      <c r="C11" t="s">
        <v>196</v>
      </c>
      <c r="D11">
        <v>-0.68131699999999995</v>
      </c>
      <c r="E11">
        <v>17.372717000000002</v>
      </c>
      <c r="F11">
        <v>19.124253</v>
      </c>
      <c r="G11" s="14">
        <f t="shared" si="0"/>
        <v>0.47600436419790465</v>
      </c>
    </row>
    <row r="12" spans="2:7" x14ac:dyDescent="0.35">
      <c r="B12">
        <v>5</v>
      </c>
      <c r="C12" t="s">
        <v>197</v>
      </c>
      <c r="D12">
        <v>4.8464299999999998</v>
      </c>
      <c r="E12">
        <v>13.568642000000001</v>
      </c>
      <c r="F12">
        <v>15.191140000000001</v>
      </c>
      <c r="G12" s="14">
        <f t="shared" si="0"/>
        <v>0.47179224098430234</v>
      </c>
    </row>
    <row r="13" spans="2:7" x14ac:dyDescent="0.35">
      <c r="B13">
        <v>6</v>
      </c>
      <c r="C13" t="s">
        <v>198</v>
      </c>
      <c r="D13">
        <v>5.0976660000000003</v>
      </c>
      <c r="E13">
        <v>14.596163000000001</v>
      </c>
      <c r="F13">
        <v>16.321072999999998</v>
      </c>
      <c r="G13" s="14">
        <f t="shared" si="0"/>
        <v>0.47210439510181312</v>
      </c>
    </row>
    <row r="14" spans="2:7" x14ac:dyDescent="0.35">
      <c r="B14">
        <v>7</v>
      </c>
      <c r="C14" t="s">
        <v>199</v>
      </c>
      <c r="D14">
        <v>4.4246990000000004</v>
      </c>
      <c r="E14">
        <v>12.589821000000001</v>
      </c>
      <c r="F14">
        <v>25.685573000000002</v>
      </c>
      <c r="G14" s="14">
        <f t="shared" si="0"/>
        <v>0.32892727374667907</v>
      </c>
    </row>
    <row r="15" spans="2:7" x14ac:dyDescent="0.35">
      <c r="B15">
        <v>8</v>
      </c>
      <c r="C15" t="s">
        <v>200</v>
      </c>
      <c r="D15">
        <v>4.5925969999999996</v>
      </c>
      <c r="E15">
        <v>12.589821000000001</v>
      </c>
      <c r="F15">
        <v>14.071719999999999</v>
      </c>
      <c r="G15" s="14">
        <f t="shared" si="0"/>
        <v>0.4722090519824042</v>
      </c>
    </row>
    <row r="16" spans="2:7" x14ac:dyDescent="0.35">
      <c r="B16">
        <v>9</v>
      </c>
      <c r="C16" t="s">
        <v>201</v>
      </c>
      <c r="D16">
        <v>2.5351330000000001</v>
      </c>
      <c r="E16">
        <v>10.949612</v>
      </c>
      <c r="F16">
        <v>12.737119</v>
      </c>
      <c r="G16" s="14">
        <f t="shared" si="0"/>
        <v>0.46226775657645619</v>
      </c>
    </row>
    <row r="17" spans="2:7" x14ac:dyDescent="0.35">
      <c r="B17">
        <v>10</v>
      </c>
      <c r="C17" t="s">
        <v>202</v>
      </c>
      <c r="D17">
        <v>3.770178</v>
      </c>
      <c r="E17">
        <v>11.448876</v>
      </c>
      <c r="F17">
        <v>13.104778</v>
      </c>
      <c r="G17" s="14">
        <f t="shared" si="0"/>
        <v>0.46627992721572109</v>
      </c>
    </row>
    <row r="18" spans="2:7" x14ac:dyDescent="0.35">
      <c r="B18">
        <v>11</v>
      </c>
      <c r="C18" t="s">
        <v>203</v>
      </c>
      <c r="D18">
        <v>2.7592089999999998</v>
      </c>
      <c r="E18">
        <v>11.448876</v>
      </c>
      <c r="F18">
        <v>6.3392189999999999</v>
      </c>
      <c r="G18" s="14">
        <f t="shared" si="0"/>
        <v>0.64362575081817364</v>
      </c>
    </row>
    <row r="19" spans="2:7" x14ac:dyDescent="0.35">
      <c r="B19">
        <v>12</v>
      </c>
      <c r="C19" t="s">
        <v>204</v>
      </c>
      <c r="D19">
        <v>2.0306700000000002</v>
      </c>
      <c r="E19">
        <v>7.3681739999999998</v>
      </c>
      <c r="F19">
        <v>7.3261900000000004</v>
      </c>
      <c r="G19" s="14">
        <f t="shared" si="0"/>
        <v>0.50142857492845549</v>
      </c>
    </row>
    <row r="20" spans="2:7" x14ac:dyDescent="0.35">
      <c r="B20">
        <v>13</v>
      </c>
      <c r="C20" t="s">
        <v>205</v>
      </c>
      <c r="D20">
        <v>3.8094890000000001</v>
      </c>
      <c r="E20">
        <v>5.5051490000000003</v>
      </c>
      <c r="F20">
        <v>4.5523980000000002</v>
      </c>
      <c r="G20" s="14">
        <f t="shared" si="0"/>
        <v>0.54736497875674861</v>
      </c>
    </row>
    <row r="21" spans="2:7" x14ac:dyDescent="0.35">
      <c r="B21">
        <v>14</v>
      </c>
      <c r="C21" t="s">
        <v>206</v>
      </c>
      <c r="D21">
        <v>1.728953</v>
      </c>
      <c r="E21">
        <v>5.5051490000000003</v>
      </c>
      <c r="F21">
        <v>1.362447</v>
      </c>
      <c r="G21" s="14">
        <f t="shared" si="0"/>
        <v>0.80161223811068671</v>
      </c>
    </row>
    <row r="22" spans="2:7" x14ac:dyDescent="0.35">
      <c r="B22">
        <v>15</v>
      </c>
      <c r="C22" t="s">
        <v>207</v>
      </c>
      <c r="D22">
        <v>4.5644280000000004</v>
      </c>
      <c r="E22">
        <v>1.6290720000000001</v>
      </c>
      <c r="F22">
        <v>0.33368199999999998</v>
      </c>
      <c r="G22" s="14">
        <f t="shared" si="0"/>
        <v>0.82999295887309366</v>
      </c>
    </row>
    <row r="23" spans="2:7" x14ac:dyDescent="0.35">
      <c r="B23">
        <v>16</v>
      </c>
      <c r="C23" t="s">
        <v>208</v>
      </c>
      <c r="D23">
        <v>3.5776509999999999</v>
      </c>
      <c r="E23">
        <v>-3.1238999999999999E-2</v>
      </c>
      <c r="F23">
        <v>0</v>
      </c>
      <c r="G23" s="14">
        <f>E23/(E23+F23)</f>
        <v>1</v>
      </c>
    </row>
    <row r="24" spans="2:7" x14ac:dyDescent="0.35">
      <c r="B24">
        <v>17</v>
      </c>
      <c r="C24" t="s">
        <v>209</v>
      </c>
      <c r="D24">
        <v>1.8355049999999999</v>
      </c>
      <c r="E24">
        <v>0.48452800000000001</v>
      </c>
      <c r="F24">
        <v>0</v>
      </c>
      <c r="G24" s="14">
        <f t="shared" si="0"/>
        <v>1</v>
      </c>
    </row>
    <row r="25" spans="2:7" x14ac:dyDescent="0.35">
      <c r="B25">
        <v>18</v>
      </c>
      <c r="C25" t="s">
        <v>210</v>
      </c>
      <c r="D25">
        <v>1.423969</v>
      </c>
      <c r="E25">
        <v>0.86982099999999996</v>
      </c>
      <c r="F25">
        <v>0</v>
      </c>
      <c r="G25" s="14">
        <f t="shared" si="0"/>
        <v>1</v>
      </c>
    </row>
    <row r="26" spans="2:7" x14ac:dyDescent="0.35">
      <c r="B26">
        <v>19</v>
      </c>
      <c r="C26" t="s">
        <v>211</v>
      </c>
      <c r="D26">
        <v>5.6909400000000003</v>
      </c>
      <c r="E26">
        <v>-0.55995300000000003</v>
      </c>
      <c r="F26">
        <v>0</v>
      </c>
      <c r="G26" s="14">
        <f t="shared" si="0"/>
        <v>1</v>
      </c>
    </row>
    <row r="27" spans="2:7" x14ac:dyDescent="0.35">
      <c r="B27">
        <v>20</v>
      </c>
      <c r="C27" t="s">
        <v>212</v>
      </c>
      <c r="D27">
        <v>9.7031860000000005</v>
      </c>
      <c r="E27">
        <v>-4.8520240000000001</v>
      </c>
      <c r="F27">
        <v>0</v>
      </c>
      <c r="G27" s="14">
        <f t="shared" si="0"/>
        <v>1</v>
      </c>
    </row>
    <row r="28" spans="2:7" x14ac:dyDescent="0.35">
      <c r="B28">
        <v>21</v>
      </c>
      <c r="C28" t="s">
        <v>213</v>
      </c>
      <c r="D28">
        <v>6.271503</v>
      </c>
      <c r="E28">
        <v>-4.9853050000000003</v>
      </c>
      <c r="F28">
        <v>0</v>
      </c>
      <c r="G28" s="14">
        <f t="shared" si="0"/>
        <v>1</v>
      </c>
    </row>
    <row r="29" spans="2:7" x14ac:dyDescent="0.35">
      <c r="B29">
        <v>22</v>
      </c>
      <c r="C29" t="s">
        <v>214</v>
      </c>
      <c r="D29">
        <v>2.8186689999999999</v>
      </c>
      <c r="E29">
        <v>3.2171340000000002</v>
      </c>
      <c r="F29">
        <v>-8.2548630000000003</v>
      </c>
      <c r="G29" s="14">
        <f t="shared" si="0"/>
        <v>-0.63860799181535965</v>
      </c>
    </row>
    <row r="30" spans="2:7" x14ac:dyDescent="0.35">
      <c r="B30">
        <v>23</v>
      </c>
      <c r="C30" t="s">
        <v>215</v>
      </c>
      <c r="D30">
        <v>-5.9280249999999999</v>
      </c>
      <c r="E30">
        <v>3.2171340000000002</v>
      </c>
      <c r="F30">
        <v>-7.5118780000000003</v>
      </c>
      <c r="G30" s="14">
        <f t="shared" si="0"/>
        <v>-0.74908632505220341</v>
      </c>
    </row>
    <row r="31" spans="2:7" x14ac:dyDescent="0.35">
      <c r="B31">
        <v>24</v>
      </c>
      <c r="C31" t="s">
        <v>216</v>
      </c>
      <c r="D31">
        <v>-4.0319310000000002</v>
      </c>
      <c r="E31">
        <v>3.2171340000000002</v>
      </c>
      <c r="F31">
        <v>0</v>
      </c>
      <c r="G31" s="14">
        <f t="shared" si="0"/>
        <v>1</v>
      </c>
    </row>
    <row r="32" spans="2:7" x14ac:dyDescent="0.35">
      <c r="B32">
        <v>25</v>
      </c>
      <c r="C32" t="s">
        <v>217</v>
      </c>
      <c r="D32">
        <v>-0.724719</v>
      </c>
      <c r="E32">
        <v>-2.360703</v>
      </c>
      <c r="F32">
        <v>0</v>
      </c>
      <c r="G32" s="14">
        <f t="shared" si="0"/>
        <v>1</v>
      </c>
    </row>
    <row r="33" spans="2:7" x14ac:dyDescent="0.35">
      <c r="B33">
        <v>26</v>
      </c>
      <c r="C33" t="s">
        <v>218</v>
      </c>
      <c r="D33">
        <v>-1.62157</v>
      </c>
      <c r="E33">
        <v>-3.2436759999999998</v>
      </c>
      <c r="F33">
        <v>0</v>
      </c>
      <c r="G33" s="14">
        <f t="shared" si="0"/>
        <v>1</v>
      </c>
    </row>
    <row r="34" spans="2:7" x14ac:dyDescent="0.35">
      <c r="B34">
        <v>27</v>
      </c>
      <c r="C34" t="s">
        <v>219</v>
      </c>
      <c r="D34">
        <v>-8.9278999999999997E-2</v>
      </c>
      <c r="E34">
        <v>-5.8633009999999999</v>
      </c>
      <c r="F34">
        <v>0</v>
      </c>
      <c r="G34" s="14">
        <f t="shared" si="0"/>
        <v>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2" ma:contentTypeDescription="Create a new document." ma:contentTypeScope="" ma:versionID="4b53638bea34a38d749e5d1ad7dcb647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5fde6207ad4f461e79c1ad85c02ad47f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F0B688-BE03-4200-BFA2-A76CBA1A577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27EC09D-4B40-445B-8A94-730EB6660218}">
  <ds:schemaRefs>
    <ds:schemaRef ds:uri="http://purl.org/dc/elements/1.1/"/>
    <ds:schemaRef ds:uri="http://schemas.microsoft.com/office/2006/metadata/properties"/>
    <ds:schemaRef ds:uri="28998a16-eea3-4960-81e4-ce7b85655cc9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a071087f-1de6-4595-8954-6c479b9062b7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F0CA18A-CCB1-4356-94A8-E0BFBD53F27F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27 Zones</vt:lpstr>
      <vt:lpstr>DNO Zones</vt:lpstr>
      <vt:lpstr>RPI Zones</vt:lpstr>
      <vt:lpstr>Relevant Nodes</vt:lpstr>
      <vt:lpstr>Stations</vt:lpstr>
      <vt:lpstr>Sharing</vt:lpstr>
      <vt:lpstr>ScalingGenType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Neale (ESO), Grahame</dc:creator>
  <cp:lastModifiedBy>Jones, Paul</cp:lastModifiedBy>
  <dcterms:created xsi:type="dcterms:W3CDTF">2020-04-03T09:15:25Z</dcterms:created>
  <dcterms:modified xsi:type="dcterms:W3CDTF">2020-04-30T08:30:26Z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</Properties>
</file>